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-sv2020\各課共有フォルダ\総務課共有フォルダ\020_係\024_契約係\06_入札案件\令和６年入札関係\2024-5031_[上]（一般）川内町鶴島配水管布設替工事(公告_R6.6.11)\ＰＰＩ添付資料\"/>
    </mc:Choice>
  </mc:AlternateContent>
  <bookViews>
    <workbookView xWindow="0" yWindow="0" windowWidth="17970" windowHeight="6705"/>
  </bookViews>
  <sheets>
    <sheet name="内訳明細書" sheetId="4" r:id="rId1"/>
    <sheet name="注意事項" sheetId="1" r:id="rId2"/>
    <sheet name="内訳明細書記載例" sheetId="3" r:id="rId3"/>
  </sheets>
  <definedNames>
    <definedName name="_xlnm.Print_Area" localSheetId="0">内訳明細書!$B$1:$H$35</definedName>
    <definedName name="_xlnm.Print_Area" localSheetId="2">内訳明細書記載例!$A$1:$F$26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K22" i="4" s="1"/>
  <c r="B22" i="4"/>
  <c r="K21" i="4"/>
  <c r="H21" i="4"/>
  <c r="B21" i="4"/>
  <c r="H20" i="4"/>
  <c r="K20" i="4" s="1"/>
  <c r="B20" i="4"/>
  <c r="H19" i="4"/>
  <c r="K19" i="4" s="1"/>
  <c r="B19" i="4"/>
  <c r="K18" i="4"/>
  <c r="H18" i="4"/>
  <c r="B18" i="4"/>
  <c r="H17" i="4"/>
  <c r="K17" i="4" s="1"/>
  <c r="B17" i="4"/>
  <c r="H16" i="4"/>
  <c r="K16" i="4" s="1"/>
  <c r="B16" i="4"/>
  <c r="K15" i="4"/>
  <c r="K23" i="4" l="1"/>
  <c r="L23" i="4" s="1"/>
  <c r="H23" i="4" s="1"/>
  <c r="K24" i="4"/>
  <c r="L24" i="4" s="1"/>
  <c r="K25" i="4"/>
  <c r="L25" i="4" s="1"/>
  <c r="H26" i="4" s="1"/>
  <c r="H25" i="4" l="1"/>
  <c r="H24" i="4"/>
  <c r="E23" i="3" l="1"/>
  <c r="E18" i="3"/>
  <c r="E17" i="3"/>
</calcChain>
</file>

<file path=xl/sharedStrings.xml><?xml version="1.0" encoding="utf-8"?>
<sst xmlns="http://schemas.openxmlformats.org/spreadsheetml/2006/main" count="146" uniqueCount="119">
  <si>
    <t>内訳明細書作成に係る注意事項</t>
    <rPh sb="0" eb="2">
      <t>ウチワケ</t>
    </rPh>
    <rPh sb="2" eb="5">
      <t>メイサイショ</t>
    </rPh>
    <rPh sb="5" eb="7">
      <t>サクセイ</t>
    </rPh>
    <rPh sb="8" eb="9">
      <t>カカ</t>
    </rPh>
    <rPh sb="10" eb="12">
      <t>チュウイ</t>
    </rPh>
    <rPh sb="12" eb="14">
      <t>ジコウ</t>
    </rPh>
    <phoneticPr fontId="1"/>
  </si>
  <si>
    <t>　　（公共工事の入札及び契約の適正化の促進に関する法律）</t>
    <rPh sb="3" eb="5">
      <t>コウキョウ</t>
    </rPh>
    <rPh sb="5" eb="7">
      <t>コウジ</t>
    </rPh>
    <rPh sb="8" eb="10">
      <t>ニュウサツ</t>
    </rPh>
    <rPh sb="10" eb="11">
      <t>オヨ</t>
    </rPh>
    <rPh sb="12" eb="14">
      <t>ケイヤク</t>
    </rPh>
    <rPh sb="15" eb="18">
      <t>テキセイカ</t>
    </rPh>
    <rPh sb="19" eb="21">
      <t>ソクシン</t>
    </rPh>
    <rPh sb="22" eb="23">
      <t>カン</t>
    </rPh>
    <rPh sb="25" eb="27">
      <t>ホウリツ</t>
    </rPh>
    <phoneticPr fontId="1"/>
  </si>
  <si>
    <t>　　　第１２条　建設業者は、公共工事の入札に係る申し込みの際に、入札金額の内訳を記載した書類を提出しなければならない。</t>
    <rPh sb="3" eb="4">
      <t>ダイ</t>
    </rPh>
    <rPh sb="6" eb="7">
      <t>ジョウ</t>
    </rPh>
    <rPh sb="8" eb="10">
      <t>ケンセツ</t>
    </rPh>
    <rPh sb="10" eb="12">
      <t>ギョウシャ</t>
    </rPh>
    <rPh sb="14" eb="16">
      <t>コウキョウ</t>
    </rPh>
    <rPh sb="16" eb="18">
      <t>コウジ</t>
    </rPh>
    <rPh sb="19" eb="21">
      <t>ニュウサツ</t>
    </rPh>
    <rPh sb="22" eb="23">
      <t>カカ</t>
    </rPh>
    <rPh sb="24" eb="25">
      <t>モウ</t>
    </rPh>
    <rPh sb="26" eb="27">
      <t>コ</t>
    </rPh>
    <rPh sb="29" eb="30">
      <t>サイ</t>
    </rPh>
    <rPh sb="32" eb="34">
      <t>ニュウサツ</t>
    </rPh>
    <rPh sb="34" eb="36">
      <t>キンガク</t>
    </rPh>
    <rPh sb="37" eb="39">
      <t>ウチワケ</t>
    </rPh>
    <rPh sb="40" eb="42">
      <t>キサイ</t>
    </rPh>
    <rPh sb="44" eb="46">
      <t>ショルイ</t>
    </rPh>
    <rPh sb="47" eb="49">
      <t>テイシュツ</t>
    </rPh>
    <phoneticPr fontId="1"/>
  </si>
  <si>
    <t>２　内訳明細書は、入札書に記載する入札金額の内訳を記載するものなので、適切な計算に基づき積算</t>
    <rPh sb="2" eb="4">
      <t>ウチワケ</t>
    </rPh>
    <rPh sb="4" eb="7">
      <t>メイサイショ</t>
    </rPh>
    <rPh sb="9" eb="12">
      <t>ニュウサツショ</t>
    </rPh>
    <rPh sb="13" eb="15">
      <t>キサイ</t>
    </rPh>
    <rPh sb="17" eb="19">
      <t>ニュウサツ</t>
    </rPh>
    <rPh sb="19" eb="21">
      <t>キンガク</t>
    </rPh>
    <rPh sb="22" eb="24">
      <t>ウチワケ</t>
    </rPh>
    <rPh sb="25" eb="27">
      <t>キサイ</t>
    </rPh>
    <rPh sb="35" eb="37">
      <t>テキセツ</t>
    </rPh>
    <rPh sb="38" eb="40">
      <t>ケイサン</t>
    </rPh>
    <rPh sb="41" eb="42">
      <t>モト</t>
    </rPh>
    <rPh sb="44" eb="46">
      <t>セキサン</t>
    </rPh>
    <phoneticPr fontId="1"/>
  </si>
  <si>
    <r>
      <t>３　電子入札システムで入札する時に添付する場合、</t>
    </r>
    <r>
      <rPr>
        <b/>
        <u/>
        <sz val="11"/>
        <color theme="1"/>
        <rFont val="游ゴシック"/>
        <family val="3"/>
        <charset val="128"/>
        <scheme val="minor"/>
      </rPr>
      <t>押印は不要</t>
    </r>
    <r>
      <rPr>
        <sz val="11"/>
        <color theme="1"/>
        <rFont val="游ゴシック"/>
        <family val="2"/>
        <charset val="128"/>
        <scheme val="minor"/>
      </rPr>
      <t>です。</t>
    </r>
    <rPh sb="2" eb="4">
      <t>デンシ</t>
    </rPh>
    <rPh sb="4" eb="6">
      <t>ニュウサツ</t>
    </rPh>
    <rPh sb="11" eb="13">
      <t>ニュウサツ</t>
    </rPh>
    <rPh sb="15" eb="16">
      <t>トキ</t>
    </rPh>
    <rPh sb="17" eb="19">
      <t>テンプ</t>
    </rPh>
    <rPh sb="21" eb="23">
      <t>バアイ</t>
    </rPh>
    <rPh sb="24" eb="26">
      <t>オウイン</t>
    </rPh>
    <rPh sb="27" eb="29">
      <t>フヨウ</t>
    </rPh>
    <phoneticPr fontId="1"/>
  </si>
  <si>
    <t>４　電子入札システムで入札する時に添付する場合、PDF形式またはエクセル形式にて提出してください。</t>
    <rPh sb="27" eb="29">
      <t>ケイシキ</t>
    </rPh>
    <rPh sb="36" eb="38">
      <t>ケイシキ</t>
    </rPh>
    <rPh sb="40" eb="42">
      <t>テイシュツ</t>
    </rPh>
    <phoneticPr fontId="1"/>
  </si>
  <si>
    <t>　　次に示すものを重大な不備として取り扱いますので、提出時は必ず確認してください。</t>
    <rPh sb="2" eb="3">
      <t>ツギ</t>
    </rPh>
    <rPh sb="4" eb="5">
      <t>シメ</t>
    </rPh>
    <rPh sb="9" eb="11">
      <t>ジュウダイ</t>
    </rPh>
    <rPh sb="12" eb="14">
      <t>フビ</t>
    </rPh>
    <rPh sb="17" eb="18">
      <t>ト</t>
    </rPh>
    <rPh sb="19" eb="20">
      <t>アツカ</t>
    </rPh>
    <rPh sb="26" eb="28">
      <t>テイシュツ</t>
    </rPh>
    <rPh sb="28" eb="29">
      <t>ジ</t>
    </rPh>
    <rPh sb="30" eb="31">
      <t>カナラ</t>
    </rPh>
    <rPh sb="32" eb="34">
      <t>カクニン</t>
    </rPh>
    <phoneticPr fontId="1"/>
  </si>
  <si>
    <t>６　いったん提出した内訳明細書は、差し替えできませんので、十分確認してから提出するようにしてく</t>
    <rPh sb="6" eb="8">
      <t>テイシュツ</t>
    </rPh>
    <rPh sb="10" eb="12">
      <t>ウチワケ</t>
    </rPh>
    <rPh sb="12" eb="15">
      <t>メイサイショ</t>
    </rPh>
    <rPh sb="17" eb="18">
      <t>サ</t>
    </rPh>
    <rPh sb="19" eb="20">
      <t>カ</t>
    </rPh>
    <rPh sb="29" eb="31">
      <t>ジュウブン</t>
    </rPh>
    <rPh sb="31" eb="33">
      <t>カクニン</t>
    </rPh>
    <rPh sb="37" eb="39">
      <t>テイシュツ</t>
    </rPh>
    <phoneticPr fontId="1"/>
  </si>
  <si>
    <t>　ださい。</t>
    <phoneticPr fontId="1"/>
  </si>
  <si>
    <t>（JVの場合はJV名）</t>
  </si>
  <si>
    <t>内訳明細書</t>
  </si>
  <si>
    <t>件名</t>
  </si>
  <si>
    <t>工種・名称</t>
  </si>
  <si>
    <t>単位</t>
  </si>
  <si>
    <t>数量</t>
  </si>
  <si>
    <t>金額（単位：円）</t>
  </si>
  <si>
    <t>備考</t>
  </si>
  <si>
    <t>φ○○配水管布設工</t>
  </si>
  <si>
    <t>式</t>
  </si>
  <si>
    <t>a</t>
  </si>
  <si>
    <t>排水設備設置工</t>
  </si>
  <si>
    <t>b</t>
  </si>
  <si>
    <t>給水管切替工</t>
  </si>
  <si>
    <t>c</t>
  </si>
  <si>
    <t>路面復旧工</t>
  </si>
  <si>
    <t>d</t>
  </si>
  <si>
    <t>仮設工</t>
  </si>
  <si>
    <t>e</t>
  </si>
  <si>
    <t>直接工事費計</t>
  </si>
  <si>
    <t>共通仮設費計</t>
  </si>
  <si>
    <t>共通仮設費率計算額</t>
  </si>
  <si>
    <t>ｆ</t>
  </si>
  <si>
    <t>共通仮設費積上額計</t>
  </si>
  <si>
    <t>ｇ</t>
  </si>
  <si>
    <t>現場管理費</t>
  </si>
  <si>
    <t>一般管理費等</t>
  </si>
  <si>
    <t>工事価格(入札書記載金額)(税抜き)</t>
  </si>
  <si>
    <t>（注意事項）</t>
  </si>
  <si>
    <r>
      <t>　※</t>
    </r>
    <r>
      <rPr>
        <b/>
        <u/>
        <sz val="8"/>
        <color theme="1"/>
        <rFont val="游明朝"/>
        <family val="1"/>
        <charset val="128"/>
      </rPr>
      <t>書類の取り違え、記入漏れ等</t>
    </r>
    <r>
      <rPr>
        <sz val="8"/>
        <color theme="1"/>
        <rFont val="游明朝"/>
        <family val="1"/>
        <charset val="128"/>
      </rPr>
      <t>の重大な不備がある場合は、</t>
    </r>
    <r>
      <rPr>
        <b/>
        <u/>
        <sz val="8"/>
        <color theme="1"/>
        <rFont val="游明朝"/>
        <family val="1"/>
        <charset val="128"/>
      </rPr>
      <t>失格</t>
    </r>
    <r>
      <rPr>
        <sz val="8"/>
        <color theme="1"/>
        <rFont val="游明朝"/>
        <family val="1"/>
        <charset val="128"/>
      </rPr>
      <t>となることがありますので、提出時には必ず内容を確認してください。</t>
    </r>
  </si>
  <si>
    <t>　※いったん提出した内訳明細書は、差し替えできませんので、十分確認してから提出してください。</t>
  </si>
  <si>
    <t>※</t>
    <phoneticPr fontId="1"/>
  </si>
  <si>
    <t>で塗られている箇所のみ入力してください。</t>
    <rPh sb="1" eb="2">
      <t>ヌ</t>
    </rPh>
    <rPh sb="7" eb="9">
      <t>カショ</t>
    </rPh>
    <rPh sb="11" eb="13">
      <t>ニュウリョク</t>
    </rPh>
    <phoneticPr fontId="1"/>
  </si>
  <si>
    <t>商号または名称</t>
    <phoneticPr fontId="1"/>
  </si>
  <si>
    <t>　水道太郎　㈱</t>
    <rPh sb="1" eb="3">
      <t>スイドウ</t>
    </rPh>
    <rPh sb="3" eb="5">
      <t>タロウ</t>
    </rPh>
    <phoneticPr fontId="1"/>
  </si>
  <si>
    <t>○○○○○○工事</t>
    <phoneticPr fontId="1"/>
  </si>
  <si>
    <t>(１)　内訳明細書の全部又は一部が提出されていない場合</t>
    <rPh sb="4" eb="6">
      <t>ウチワケ</t>
    </rPh>
    <rPh sb="6" eb="9">
      <t>メイサイショ</t>
    </rPh>
    <rPh sb="10" eb="12">
      <t>ゼンブ</t>
    </rPh>
    <rPh sb="12" eb="13">
      <t>マタ</t>
    </rPh>
    <rPh sb="14" eb="16">
      <t>イチブ</t>
    </rPh>
    <rPh sb="17" eb="19">
      <t>テイシュツ</t>
    </rPh>
    <rPh sb="25" eb="27">
      <t>バアイ</t>
    </rPh>
    <phoneticPr fontId="1"/>
  </si>
  <si>
    <t>(２)　内訳明細書とは無関係な書類を提出した場合</t>
    <rPh sb="4" eb="6">
      <t>ウチワケ</t>
    </rPh>
    <rPh sb="6" eb="9">
      <t>メイサイショ</t>
    </rPh>
    <rPh sb="11" eb="14">
      <t>ムカンケイ</t>
    </rPh>
    <rPh sb="15" eb="17">
      <t>ショルイ</t>
    </rPh>
    <rPh sb="18" eb="20">
      <t>テイシュツ</t>
    </rPh>
    <rPh sb="22" eb="24">
      <t>バアイ</t>
    </rPh>
    <phoneticPr fontId="1"/>
  </si>
  <si>
    <t>(３)　他工事の内訳明細書を提出した場合</t>
    <rPh sb="4" eb="5">
      <t>タ</t>
    </rPh>
    <rPh sb="5" eb="7">
      <t>コウジ</t>
    </rPh>
    <rPh sb="8" eb="10">
      <t>ウチワケ</t>
    </rPh>
    <rPh sb="10" eb="13">
      <t>メイサイショ</t>
    </rPh>
    <rPh sb="14" eb="16">
      <t>テイシュツ</t>
    </rPh>
    <rPh sb="18" eb="20">
      <t>バアイ</t>
    </rPh>
    <phoneticPr fontId="1"/>
  </si>
  <si>
    <t>(４)　電子入札において、添付した内訳明細書ファイルが徳島市水道局のコンピュータで開けない場合</t>
    <rPh sb="4" eb="6">
      <t>デンシ</t>
    </rPh>
    <rPh sb="6" eb="8">
      <t>ニュウサツ</t>
    </rPh>
    <rPh sb="13" eb="15">
      <t>テンプ</t>
    </rPh>
    <rPh sb="17" eb="19">
      <t>ウチワケ</t>
    </rPh>
    <rPh sb="19" eb="22">
      <t>メイサイショ</t>
    </rPh>
    <rPh sb="27" eb="30">
      <t>トクシマシ</t>
    </rPh>
    <rPh sb="30" eb="33">
      <t>スイドウキョク</t>
    </rPh>
    <rPh sb="41" eb="42">
      <t>ヒラ</t>
    </rPh>
    <rPh sb="45" eb="47">
      <t>バアイ</t>
    </rPh>
    <phoneticPr fontId="1"/>
  </si>
  <si>
    <t>(５)　内訳明細書に記載された商号又は名称に明らかな誤りがある場合</t>
    <rPh sb="4" eb="6">
      <t>ウチワケ</t>
    </rPh>
    <rPh sb="6" eb="9">
      <t>メイサイショ</t>
    </rPh>
    <rPh sb="10" eb="12">
      <t>キサイ</t>
    </rPh>
    <rPh sb="15" eb="17">
      <t>ショウゴウ</t>
    </rPh>
    <rPh sb="17" eb="18">
      <t>マタ</t>
    </rPh>
    <rPh sb="19" eb="21">
      <t>メイショウ</t>
    </rPh>
    <rPh sb="22" eb="23">
      <t>アキ</t>
    </rPh>
    <rPh sb="26" eb="27">
      <t>アヤマ</t>
    </rPh>
    <rPh sb="31" eb="33">
      <t>バアイ</t>
    </rPh>
    <phoneticPr fontId="1"/>
  </si>
  <si>
    <t>(６)　内訳明細書に記載された工事名に明らかな誤りがある場合</t>
    <rPh sb="4" eb="6">
      <t>ウチワケ</t>
    </rPh>
    <rPh sb="6" eb="9">
      <t>メイサイショ</t>
    </rPh>
    <rPh sb="10" eb="12">
      <t>キサイ</t>
    </rPh>
    <rPh sb="15" eb="18">
      <t>コウジメイ</t>
    </rPh>
    <rPh sb="19" eb="20">
      <t>アキ</t>
    </rPh>
    <rPh sb="23" eb="24">
      <t>アヤマ</t>
    </rPh>
    <rPh sb="28" eb="30">
      <t>バアイ</t>
    </rPh>
    <phoneticPr fontId="1"/>
  </si>
  <si>
    <t>(７)　内訳明細書の「工事価格（入札書記載金額）」が記載されていない場合</t>
    <rPh sb="4" eb="6">
      <t>ウチワケ</t>
    </rPh>
    <rPh sb="6" eb="9">
      <t>メイサイショ</t>
    </rPh>
    <rPh sb="11" eb="13">
      <t>コウジ</t>
    </rPh>
    <rPh sb="13" eb="15">
      <t>カカク</t>
    </rPh>
    <rPh sb="16" eb="19">
      <t>ニュウサツショ</t>
    </rPh>
    <rPh sb="19" eb="21">
      <t>キサイ</t>
    </rPh>
    <rPh sb="21" eb="23">
      <t>キンガク</t>
    </rPh>
    <rPh sb="26" eb="28">
      <t>キサイ</t>
    </rPh>
    <rPh sb="34" eb="36">
      <t>バアイ</t>
    </rPh>
    <phoneticPr fontId="1"/>
  </si>
  <si>
    <t>　　　誤字・脱字等があるが、工事名により案件を特定できる場合は、失格としない。</t>
    <rPh sb="3" eb="5">
      <t>ゴジ</t>
    </rPh>
    <rPh sb="6" eb="8">
      <t>ダツジ</t>
    </rPh>
    <rPh sb="8" eb="9">
      <t>トウ</t>
    </rPh>
    <rPh sb="14" eb="17">
      <t>コウジメイ</t>
    </rPh>
    <rPh sb="20" eb="22">
      <t>アンケン</t>
    </rPh>
    <rPh sb="23" eb="25">
      <t>トクテイ</t>
    </rPh>
    <rPh sb="28" eb="30">
      <t>バアイ</t>
    </rPh>
    <rPh sb="32" eb="34">
      <t>シッカク</t>
    </rPh>
    <phoneticPr fontId="1"/>
  </si>
  <si>
    <t>　　　「○○工事（１工区）」の入札に「○○工事（２工区）」の内訳明細書を提出した場合は、</t>
    <rPh sb="6" eb="8">
      <t>コウジ</t>
    </rPh>
    <rPh sb="10" eb="11">
      <t>コウ</t>
    </rPh>
    <rPh sb="11" eb="12">
      <t>ク</t>
    </rPh>
    <rPh sb="15" eb="17">
      <t>ニュウサツ</t>
    </rPh>
    <rPh sb="21" eb="23">
      <t>コウジ</t>
    </rPh>
    <rPh sb="25" eb="27">
      <t>コウク</t>
    </rPh>
    <rPh sb="30" eb="32">
      <t>ウチワケ</t>
    </rPh>
    <rPh sb="32" eb="35">
      <t>メイサイショ</t>
    </rPh>
    <rPh sb="36" eb="38">
      <t>テイシュツ</t>
    </rPh>
    <rPh sb="40" eb="42">
      <t>バアイ</t>
    </rPh>
    <phoneticPr fontId="1"/>
  </si>
  <si>
    <t>　　　(３)に該当するものとして失格とする。</t>
    <rPh sb="7" eb="9">
      <t>ガイトウ</t>
    </rPh>
    <rPh sb="16" eb="18">
      <t>シッカク</t>
    </rPh>
    <phoneticPr fontId="1"/>
  </si>
  <si>
    <t>　　　誤字・脱字等があるが、商号又は名称により提出者を特定できる場合は、失格としない。</t>
    <rPh sb="3" eb="5">
      <t>ゴジ</t>
    </rPh>
    <rPh sb="6" eb="8">
      <t>ダツジ</t>
    </rPh>
    <rPh sb="8" eb="9">
      <t>トウ</t>
    </rPh>
    <rPh sb="14" eb="16">
      <t>ショウゴウ</t>
    </rPh>
    <rPh sb="16" eb="17">
      <t>マタ</t>
    </rPh>
    <rPh sb="18" eb="20">
      <t>メイショウ</t>
    </rPh>
    <rPh sb="23" eb="25">
      <t>テイシュツ</t>
    </rPh>
    <rPh sb="25" eb="26">
      <t>シャ</t>
    </rPh>
    <rPh sb="27" eb="29">
      <t>トクテイ</t>
    </rPh>
    <rPh sb="32" eb="34">
      <t>バアイ</t>
    </rPh>
    <rPh sb="36" eb="38">
      <t>シッカク</t>
    </rPh>
    <phoneticPr fontId="1"/>
  </si>
  <si>
    <t>　　　（ファイルの破損、PDF形式又はエクセル形式以外の形式で保存等）</t>
    <rPh sb="9" eb="11">
      <t>ハソン</t>
    </rPh>
    <rPh sb="15" eb="17">
      <t>ケイシキ</t>
    </rPh>
    <rPh sb="17" eb="18">
      <t>マタ</t>
    </rPh>
    <rPh sb="23" eb="25">
      <t>ケイシキ</t>
    </rPh>
    <rPh sb="25" eb="27">
      <t>イガイ</t>
    </rPh>
    <rPh sb="28" eb="30">
      <t>ケイシキ</t>
    </rPh>
    <rPh sb="31" eb="33">
      <t>ホゾン</t>
    </rPh>
    <rPh sb="33" eb="34">
      <t>トウ</t>
    </rPh>
    <phoneticPr fontId="1"/>
  </si>
  <si>
    <t>(８)　内訳明細書の「工事価格（入札書記載金額）」と入札書の「入札金額」に著しい相違がある場合</t>
    <rPh sb="4" eb="6">
      <t>ウチワケ</t>
    </rPh>
    <rPh sb="6" eb="9">
      <t>メイサイショ</t>
    </rPh>
    <rPh sb="11" eb="13">
      <t>コウジ</t>
    </rPh>
    <rPh sb="13" eb="15">
      <t>カカク</t>
    </rPh>
    <rPh sb="16" eb="19">
      <t>ニュウサツショ</t>
    </rPh>
    <rPh sb="19" eb="21">
      <t>キサイ</t>
    </rPh>
    <rPh sb="21" eb="23">
      <t>キンガク</t>
    </rPh>
    <rPh sb="26" eb="29">
      <t>ニュウサツショ</t>
    </rPh>
    <rPh sb="31" eb="33">
      <t>ニュウサツ</t>
    </rPh>
    <rPh sb="33" eb="35">
      <t>キンガク</t>
    </rPh>
    <rPh sb="37" eb="38">
      <t>イチジル</t>
    </rPh>
    <rPh sb="40" eb="42">
      <t>ソウイ</t>
    </rPh>
    <rPh sb="45" eb="46">
      <t>バ</t>
    </rPh>
    <rPh sb="46" eb="47">
      <t>ア</t>
    </rPh>
    <phoneticPr fontId="1"/>
  </si>
  <si>
    <r>
      <t>　明細書を提出した業者の入札を</t>
    </r>
    <r>
      <rPr>
        <b/>
        <u/>
        <sz val="11"/>
        <color theme="1"/>
        <rFont val="游ゴシック"/>
        <family val="3"/>
        <charset val="128"/>
        <scheme val="minor"/>
      </rPr>
      <t>失格</t>
    </r>
    <r>
      <rPr>
        <sz val="11"/>
        <color theme="1"/>
        <rFont val="游ゴシック"/>
        <family val="2"/>
        <charset val="128"/>
        <scheme val="minor"/>
      </rPr>
      <t>とします。</t>
    </r>
    <rPh sb="1" eb="4">
      <t>メイサイショ</t>
    </rPh>
    <rPh sb="5" eb="7">
      <t>テイシュツ</t>
    </rPh>
    <rPh sb="9" eb="11">
      <t>ギョウシャ</t>
    </rPh>
    <rPh sb="12" eb="14">
      <t>ニュウサツ</t>
    </rPh>
    <rPh sb="15" eb="17">
      <t>シッカク</t>
    </rPh>
    <phoneticPr fontId="1"/>
  </si>
  <si>
    <t>５　内訳明細書は、参考図書として求めるものですが、内訳明細書に重大な不備がある場合は、当該内訳</t>
    <rPh sb="2" eb="4">
      <t>ウチワケ</t>
    </rPh>
    <rPh sb="4" eb="7">
      <t>メイサイショ</t>
    </rPh>
    <rPh sb="9" eb="11">
      <t>サンコウ</t>
    </rPh>
    <rPh sb="11" eb="13">
      <t>トショ</t>
    </rPh>
    <rPh sb="16" eb="17">
      <t>モト</t>
    </rPh>
    <rPh sb="25" eb="27">
      <t>ウチワケ</t>
    </rPh>
    <rPh sb="27" eb="30">
      <t>メイサイショ</t>
    </rPh>
    <rPh sb="31" eb="33">
      <t>ジュウダイ</t>
    </rPh>
    <rPh sb="34" eb="36">
      <t>フビ</t>
    </rPh>
    <rPh sb="39" eb="41">
      <t>バアイ</t>
    </rPh>
    <phoneticPr fontId="1"/>
  </si>
  <si>
    <t>　した結果を記載してください。</t>
    <rPh sb="3" eb="5">
      <t>ケッカ</t>
    </rPh>
    <rPh sb="6" eb="8">
      <t>キサイ</t>
    </rPh>
    <phoneticPr fontId="1"/>
  </si>
  <si>
    <t>１　「公共工事の入札及び契約の適正化の促進に関する法律」の改正により、平成２７年４月１日から、</t>
    <rPh sb="3" eb="5">
      <t>コウキョウ</t>
    </rPh>
    <rPh sb="5" eb="7">
      <t>コウジ</t>
    </rPh>
    <rPh sb="8" eb="10">
      <t>ニュウサツ</t>
    </rPh>
    <rPh sb="10" eb="11">
      <t>オヨ</t>
    </rPh>
    <rPh sb="12" eb="14">
      <t>ケイヤク</t>
    </rPh>
    <rPh sb="15" eb="18">
      <t>テキセイカ</t>
    </rPh>
    <rPh sb="19" eb="21">
      <t>ソクシン</t>
    </rPh>
    <rPh sb="22" eb="23">
      <t>カン</t>
    </rPh>
    <rPh sb="25" eb="27">
      <t>ホウリツ</t>
    </rPh>
    <rPh sb="29" eb="31">
      <t>カイセイ</t>
    </rPh>
    <phoneticPr fontId="1"/>
  </si>
  <si>
    <t>　公共工事の入札にあたり、内訳明細書の添付が義務づけられました。</t>
    <rPh sb="1" eb="3">
      <t>コウキョウ</t>
    </rPh>
    <rPh sb="3" eb="5">
      <t>コウジ</t>
    </rPh>
    <rPh sb="6" eb="8">
      <t>ニュウサツ</t>
    </rPh>
    <rPh sb="13" eb="15">
      <t>ウチワケ</t>
    </rPh>
    <rPh sb="15" eb="18">
      <t>メイサイショ</t>
    </rPh>
    <rPh sb="19" eb="21">
      <t>テンプ</t>
    </rPh>
    <rPh sb="22" eb="24">
      <t>ギム</t>
    </rPh>
    <phoneticPr fontId="1"/>
  </si>
  <si>
    <t>徳島市上下水道事業管理者　殿</t>
    <rPh sb="3" eb="5">
      <t>ジョウゲ</t>
    </rPh>
    <rPh sb="5" eb="7">
      <t>スイドウ</t>
    </rPh>
    <rPh sb="7" eb="9">
      <t>ジギョウ</t>
    </rPh>
    <rPh sb="9" eb="12">
      <t>カンリシャ</t>
    </rPh>
    <phoneticPr fontId="1"/>
  </si>
  <si>
    <t>⑶</t>
    <phoneticPr fontId="1"/>
  </si>
  <si>
    <t>⑷</t>
    <phoneticPr fontId="1"/>
  </si>
  <si>
    <t>⑴(a～eの合計)</t>
    <phoneticPr fontId="1"/>
  </si>
  <si>
    <t>⑵(f,gの合計)</t>
    <phoneticPr fontId="1"/>
  </si>
  <si>
    <t>⑴+⑵+⑶+⑷</t>
    <phoneticPr fontId="1"/>
  </si>
  <si>
    <t>徳島市上下水道事業管理者　殿</t>
    <rPh sb="0" eb="3">
      <t>トクシマシ</t>
    </rPh>
    <rPh sb="3" eb="7">
      <t>ジョウゲスイドウ</t>
    </rPh>
    <rPh sb="7" eb="9">
      <t>ジギョウ</t>
    </rPh>
    <rPh sb="9" eb="12">
      <t>カンリシャ</t>
    </rPh>
    <rPh sb="13" eb="14">
      <t>ドノ</t>
    </rPh>
    <phoneticPr fontId="18"/>
  </si>
  <si>
    <t>商号または名称</t>
    <rPh sb="0" eb="2">
      <t>ショウゴウ</t>
    </rPh>
    <rPh sb="5" eb="7">
      <t>メイショウ</t>
    </rPh>
    <phoneticPr fontId="20"/>
  </si>
  <si>
    <t>（JV の場合は JV名）</t>
    <rPh sb="5" eb="7">
      <t>バアイ</t>
    </rPh>
    <rPh sb="11" eb="12">
      <t>メイ</t>
    </rPh>
    <phoneticPr fontId="20"/>
  </si>
  <si>
    <t>内 訳 明 細 書</t>
    <rPh sb="0" eb="1">
      <t>ウチ</t>
    </rPh>
    <rPh sb="2" eb="3">
      <t>ヤク</t>
    </rPh>
    <rPh sb="4" eb="5">
      <t>メイ</t>
    </rPh>
    <rPh sb="6" eb="7">
      <t>ホソ</t>
    </rPh>
    <rPh sb="8" eb="9">
      <t>ショ</t>
    </rPh>
    <phoneticPr fontId="18"/>
  </si>
  <si>
    <t>件　名</t>
    <rPh sb="0" eb="1">
      <t>ケン</t>
    </rPh>
    <rPh sb="2" eb="3">
      <t>メイ</t>
    </rPh>
    <phoneticPr fontId="18"/>
  </si>
  <si>
    <t>川内町鶴島配水管布設替工事</t>
    <rPh sb="0" eb="3">
      <t>カワウチチョウ</t>
    </rPh>
    <rPh sb="3" eb="5">
      <t>ツルシマ</t>
    </rPh>
    <rPh sb="5" eb="7">
      <t>ハイスイ</t>
    </rPh>
    <rPh sb="7" eb="8">
      <t>カン</t>
    </rPh>
    <rPh sb="8" eb="10">
      <t>フセツ</t>
    </rPh>
    <rPh sb="10" eb="11">
      <t>ガ</t>
    </rPh>
    <rPh sb="11" eb="13">
      <t>コウジ</t>
    </rPh>
    <phoneticPr fontId="20"/>
  </si>
  <si>
    <r>
      <t>工　種 ・</t>
    </r>
    <r>
      <rPr>
        <sz val="11"/>
        <color theme="1"/>
        <rFont val="游ゴシック"/>
        <family val="2"/>
        <charset val="128"/>
        <scheme val="minor"/>
      </rPr>
      <t xml:space="preserve"> 名　称</t>
    </r>
    <rPh sb="6" eb="7">
      <t>メイ</t>
    </rPh>
    <rPh sb="8" eb="9">
      <t>ショウ</t>
    </rPh>
    <phoneticPr fontId="18"/>
  </si>
  <si>
    <t>単位</t>
    <rPh sb="0" eb="2">
      <t>タンイ</t>
    </rPh>
    <phoneticPr fontId="18"/>
  </si>
  <si>
    <t>数量</t>
    <rPh sb="0" eb="2">
      <t>スウリョウ</t>
    </rPh>
    <phoneticPr fontId="18"/>
  </si>
  <si>
    <t>金 額（単位：円)</t>
    <rPh sb="0" eb="1">
      <t>キン</t>
    </rPh>
    <rPh sb="2" eb="3">
      <t>ガク</t>
    </rPh>
    <rPh sb="4" eb="6">
      <t>タンイ</t>
    </rPh>
    <rPh sb="7" eb="8">
      <t>エン</t>
    </rPh>
    <phoneticPr fontId="18"/>
  </si>
  <si>
    <t>備考</t>
    <rPh sb="0" eb="2">
      <t>ビコウ</t>
    </rPh>
    <phoneticPr fontId="18"/>
  </si>
  <si>
    <t>工事名を付ける</t>
    <rPh sb="0" eb="3">
      <t>コウジメイ</t>
    </rPh>
    <rPh sb="4" eb="5">
      <t>ツ</t>
    </rPh>
    <phoneticPr fontId="23"/>
  </si>
  <si>
    <t xml:space="preserve"> 配水管布設工φ100</t>
    <rPh sb="1" eb="4">
      <t>ハイスイカン</t>
    </rPh>
    <rPh sb="4" eb="6">
      <t>フセツ</t>
    </rPh>
    <rPh sb="6" eb="7">
      <t>コウ</t>
    </rPh>
    <phoneticPr fontId="23"/>
  </si>
  <si>
    <t>式</t>
    <rPh sb="0" eb="1">
      <t>シキ</t>
    </rPh>
    <phoneticPr fontId="18"/>
  </si>
  <si>
    <t>a</t>
    <phoneticPr fontId="18"/>
  </si>
  <si>
    <t>工種は設計書どうりに。枠が足りなければ20～30を再表示</t>
    <rPh sb="0" eb="2">
      <t>コウシュ</t>
    </rPh>
    <rPh sb="3" eb="6">
      <t>セッケイショ</t>
    </rPh>
    <rPh sb="11" eb="12">
      <t>ワク</t>
    </rPh>
    <rPh sb="13" eb="14">
      <t>タ</t>
    </rPh>
    <rPh sb="25" eb="28">
      <t>サイヒョウジ</t>
    </rPh>
    <phoneticPr fontId="23"/>
  </si>
  <si>
    <t xml:space="preserve"> 配水管布設工φ50</t>
    <rPh sb="1" eb="4">
      <t>ハイスイカン</t>
    </rPh>
    <rPh sb="4" eb="6">
      <t>フセツ</t>
    </rPh>
    <rPh sb="6" eb="7">
      <t>コウ</t>
    </rPh>
    <phoneticPr fontId="23"/>
  </si>
  <si>
    <t>空白開けない</t>
    <rPh sb="0" eb="2">
      <t>クウハク</t>
    </rPh>
    <rPh sb="2" eb="3">
      <t>ア</t>
    </rPh>
    <phoneticPr fontId="23"/>
  </si>
  <si>
    <t xml:space="preserve"> 排水設備設置工</t>
    <rPh sb="1" eb="3">
      <t>ハイスイ</t>
    </rPh>
    <rPh sb="3" eb="5">
      <t>セツビ</t>
    </rPh>
    <rPh sb="5" eb="8">
      <t>セッチコウ</t>
    </rPh>
    <phoneticPr fontId="23"/>
  </si>
  <si>
    <t>工種が多いときは縮小コピー</t>
    <rPh sb="0" eb="2">
      <t>コウシュ</t>
    </rPh>
    <rPh sb="3" eb="4">
      <t>オオ</t>
    </rPh>
    <rPh sb="8" eb="10">
      <t>シュクショウ</t>
    </rPh>
    <phoneticPr fontId="23"/>
  </si>
  <si>
    <t xml:space="preserve"> 給水管切替工</t>
    <rPh sb="1" eb="4">
      <t>キュウスイカン</t>
    </rPh>
    <rPh sb="4" eb="6">
      <t>キリカエ</t>
    </rPh>
    <rPh sb="6" eb="7">
      <t>コウ</t>
    </rPh>
    <phoneticPr fontId="23"/>
  </si>
  <si>
    <t xml:space="preserve"> 仮設配管工</t>
    <rPh sb="1" eb="3">
      <t>カセツ</t>
    </rPh>
    <rPh sb="3" eb="6">
      <t>ハイカンコウ</t>
    </rPh>
    <phoneticPr fontId="23"/>
  </si>
  <si>
    <t xml:space="preserve"> 既設管廃止工</t>
    <rPh sb="1" eb="4">
      <t>キセツカン</t>
    </rPh>
    <rPh sb="4" eb="6">
      <t>ハイシ</t>
    </rPh>
    <rPh sb="6" eb="7">
      <t>コウ</t>
    </rPh>
    <phoneticPr fontId="23"/>
  </si>
  <si>
    <t xml:space="preserve"> 路面復旧工</t>
    <rPh sb="1" eb="3">
      <t>ロメン</t>
    </rPh>
    <rPh sb="3" eb="5">
      <t>フッキュウ</t>
    </rPh>
    <rPh sb="5" eb="6">
      <t>コウ</t>
    </rPh>
    <phoneticPr fontId="23"/>
  </si>
  <si>
    <t xml:space="preserve"> 仮設工</t>
    <rPh sb="1" eb="4">
      <t>カセツコウ</t>
    </rPh>
    <phoneticPr fontId="20"/>
  </si>
  <si>
    <t xml:space="preserve"> 直接工事費計</t>
    <rPh sb="1" eb="3">
      <t>チョクセツ</t>
    </rPh>
    <rPh sb="3" eb="6">
      <t>コウジヒ</t>
    </rPh>
    <rPh sb="6" eb="7">
      <t>ケイ</t>
    </rPh>
    <phoneticPr fontId="18"/>
  </si>
  <si>
    <t xml:space="preserve"> 共通仮設費計</t>
    <rPh sb="1" eb="3">
      <t>キョウツウ</t>
    </rPh>
    <rPh sb="3" eb="5">
      <t>カセツ</t>
    </rPh>
    <rPh sb="5" eb="6">
      <t>ヒ</t>
    </rPh>
    <rPh sb="6" eb="7">
      <t>ケイ</t>
    </rPh>
    <phoneticPr fontId="18"/>
  </si>
  <si>
    <t xml:space="preserve"> 共通仮設費率計算額</t>
  </si>
  <si>
    <t xml:space="preserve"> 共通仮設費積上額計</t>
  </si>
  <si>
    <t xml:space="preserve"> 現場管理費</t>
    <rPh sb="1" eb="3">
      <t>ゲンバ</t>
    </rPh>
    <rPh sb="3" eb="6">
      <t>カンリヒ</t>
    </rPh>
    <phoneticPr fontId="18"/>
  </si>
  <si>
    <t xml:space="preserve"> (3)</t>
    <phoneticPr fontId="18"/>
  </si>
  <si>
    <t xml:space="preserve"> 一般管理費等</t>
  </si>
  <si>
    <t xml:space="preserve"> (4)</t>
    <phoneticPr fontId="18"/>
  </si>
  <si>
    <t xml:space="preserve"> 工事価格(入札書記載金額)(税抜き)</t>
    <rPh sb="1" eb="3">
      <t>コウジ</t>
    </rPh>
    <rPh sb="3" eb="5">
      <t>カカク</t>
    </rPh>
    <rPh sb="6" eb="8">
      <t>ニュウサツ</t>
    </rPh>
    <rPh sb="8" eb="9">
      <t>ショ</t>
    </rPh>
    <rPh sb="9" eb="11">
      <t>キサイ</t>
    </rPh>
    <rPh sb="11" eb="13">
      <t>キンガク</t>
    </rPh>
    <rPh sb="15" eb="17">
      <t>ゼイヌ</t>
    </rPh>
    <phoneticPr fontId="18"/>
  </si>
  <si>
    <t xml:space="preserve"> (1)+(2)+(3)+(4)</t>
    <phoneticPr fontId="18"/>
  </si>
  <si>
    <t xml:space="preserve"> 配水管布設工φ300</t>
    <rPh sb="1" eb="4">
      <t>ハイスイカン</t>
    </rPh>
    <rPh sb="4" eb="6">
      <t>フセツ</t>
    </rPh>
    <rPh sb="6" eb="7">
      <t>コウ</t>
    </rPh>
    <phoneticPr fontId="23"/>
  </si>
  <si>
    <t>（注意事項）</t>
    <rPh sb="1" eb="3">
      <t>チュウイ</t>
    </rPh>
    <rPh sb="3" eb="5">
      <t>ジコウ</t>
    </rPh>
    <phoneticPr fontId="18"/>
  </si>
  <si>
    <t xml:space="preserve"> 配水管布設工φ250</t>
    <rPh sb="1" eb="4">
      <t>ハイスイカン</t>
    </rPh>
    <rPh sb="4" eb="6">
      <t>フセツ</t>
    </rPh>
    <rPh sb="6" eb="7">
      <t>コウ</t>
    </rPh>
    <phoneticPr fontId="23"/>
  </si>
  <si>
    <r>
      <t>　※</t>
    </r>
    <r>
      <rPr>
        <b/>
        <u/>
        <sz val="8"/>
        <rFont val="ＭＳ 明朝"/>
        <family val="1"/>
        <charset val="128"/>
      </rPr>
      <t>書類の取り違え、記入漏れ等</t>
    </r>
    <r>
      <rPr>
        <sz val="8"/>
        <rFont val="ＭＳ 明朝"/>
        <family val="1"/>
        <charset val="128"/>
      </rPr>
      <t>の重大な不備がある場合は、</t>
    </r>
    <r>
      <rPr>
        <b/>
        <u/>
        <sz val="8"/>
        <rFont val="ＭＳ 明朝"/>
        <family val="1"/>
        <charset val="128"/>
      </rPr>
      <t>失格</t>
    </r>
    <r>
      <rPr>
        <sz val="8"/>
        <rFont val="ＭＳ 明朝"/>
        <family val="1"/>
        <charset val="128"/>
      </rPr>
      <t>となることがありますので、提出時には必ず内容を</t>
    </r>
    <rPh sb="2" eb="4">
      <t>ショルイ</t>
    </rPh>
    <rPh sb="5" eb="6">
      <t>ト</t>
    </rPh>
    <rPh sb="7" eb="8">
      <t>チガ</t>
    </rPh>
    <rPh sb="10" eb="12">
      <t>キニュウ</t>
    </rPh>
    <rPh sb="12" eb="13">
      <t>モ</t>
    </rPh>
    <rPh sb="14" eb="15">
      <t>トウ</t>
    </rPh>
    <rPh sb="16" eb="18">
      <t>ジュウダイ</t>
    </rPh>
    <rPh sb="19" eb="21">
      <t>フビ</t>
    </rPh>
    <rPh sb="24" eb="26">
      <t>バアイ</t>
    </rPh>
    <rPh sb="28" eb="30">
      <t>シッカク</t>
    </rPh>
    <rPh sb="43" eb="45">
      <t>テイシュツ</t>
    </rPh>
    <rPh sb="45" eb="46">
      <t>ジ</t>
    </rPh>
    <rPh sb="48" eb="49">
      <t>カナラ</t>
    </rPh>
    <rPh sb="50" eb="51">
      <t>ウチ</t>
    </rPh>
    <phoneticPr fontId="18"/>
  </si>
  <si>
    <t xml:space="preserve"> 配水管布設工φ200</t>
    <rPh sb="1" eb="4">
      <t>ハイスイカン</t>
    </rPh>
    <rPh sb="4" eb="6">
      <t>フセツ</t>
    </rPh>
    <rPh sb="6" eb="7">
      <t>コウ</t>
    </rPh>
    <phoneticPr fontId="23"/>
  </si>
  <si>
    <t>　　確認してください。</t>
    <rPh sb="2" eb="4">
      <t>カクニン</t>
    </rPh>
    <phoneticPr fontId="18"/>
  </si>
  <si>
    <t xml:space="preserve"> 配水管布設工φ150</t>
    <rPh sb="1" eb="4">
      <t>ハイスイカン</t>
    </rPh>
    <rPh sb="4" eb="6">
      <t>フセツ</t>
    </rPh>
    <rPh sb="6" eb="7">
      <t>コウ</t>
    </rPh>
    <phoneticPr fontId="23"/>
  </si>
  <si>
    <t>　※いったん提出した内訳明細書は、差し替えできませんので、十分確認してから提出してください。</t>
    <rPh sb="6" eb="8">
      <t>テイシュツ</t>
    </rPh>
    <rPh sb="10" eb="12">
      <t>ウチワケ</t>
    </rPh>
    <rPh sb="12" eb="15">
      <t>メイサイショ</t>
    </rPh>
    <rPh sb="17" eb="18">
      <t>サ</t>
    </rPh>
    <rPh sb="19" eb="20">
      <t>カ</t>
    </rPh>
    <rPh sb="29" eb="31">
      <t>ジュウブン</t>
    </rPh>
    <rPh sb="31" eb="33">
      <t>カクニン</t>
    </rPh>
    <rPh sb="37" eb="39">
      <t>テイシュツ</t>
    </rPh>
    <phoneticPr fontId="18"/>
  </si>
  <si>
    <t xml:space="preserve"> 配水管布設工φ75</t>
    <rPh sb="1" eb="4">
      <t>ハイスイカン</t>
    </rPh>
    <rPh sb="4" eb="6">
      <t>フセツ</t>
    </rPh>
    <rPh sb="6" eb="7">
      <t>コウ</t>
    </rPh>
    <phoneticPr fontId="23"/>
  </si>
  <si>
    <t xml:space="preserve"> 配水管布設工</t>
    <rPh sb="1" eb="4">
      <t>ハイスイカン</t>
    </rPh>
    <rPh sb="4" eb="6">
      <t>フセツ</t>
    </rPh>
    <rPh sb="6" eb="7">
      <t>コウ</t>
    </rPh>
    <phoneticPr fontId="23"/>
  </si>
  <si>
    <t xml:space="preserve"> 消火栓設置工</t>
    <rPh sb="1" eb="4">
      <t>ショウカセン</t>
    </rPh>
    <rPh sb="4" eb="6">
      <t>セッチ</t>
    </rPh>
    <rPh sb="6" eb="7">
      <t>コウ</t>
    </rPh>
    <phoneticPr fontId="23"/>
  </si>
  <si>
    <t xml:space="preserve"> 仕切弁設置工</t>
    <rPh sb="1" eb="4">
      <t>シキリベン</t>
    </rPh>
    <rPh sb="4" eb="6">
      <t>セッチ</t>
    </rPh>
    <rPh sb="6" eb="7">
      <t>コウ</t>
    </rPh>
    <phoneticPr fontId="23"/>
  </si>
  <si>
    <t xml:space="preserve"> 空気弁設置工</t>
    <rPh sb="1" eb="4">
      <t>クウキベン</t>
    </rPh>
    <rPh sb="4" eb="7">
      <t>セッチコウ</t>
    </rPh>
    <phoneticPr fontId="23"/>
  </si>
  <si>
    <t xml:space="preserve"> 鉛管更新工</t>
    <rPh sb="1" eb="3">
      <t>エンカン</t>
    </rPh>
    <rPh sb="3" eb="5">
      <t>コウシン</t>
    </rPh>
    <rPh sb="5" eb="6">
      <t>コウ</t>
    </rPh>
    <phoneticPr fontId="23"/>
  </si>
  <si>
    <t xml:space="preserve"> 仮接続工</t>
    <rPh sb="1" eb="2">
      <t>カリ</t>
    </rPh>
    <rPh sb="2" eb="4">
      <t>セツゾク</t>
    </rPh>
    <rPh sb="4" eb="5">
      <t>コウ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</si>
</sst>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0.5"/>
      <color rgb="FFFF0000"/>
      <name val="游明朝"/>
      <family val="1"/>
      <charset val="128"/>
    </font>
    <font>
      <sz val="18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u/>
      <sz val="8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.5"/>
      <name val="ＭＳ 明朝"/>
      <family val="1"/>
      <charset val="128"/>
    </font>
    <font>
      <sz val="6"/>
      <name val="ＭＳ Ｐゴシック"/>
      <family val="2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2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u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22" fillId="0" borderId="0"/>
  </cellStyleXfs>
  <cellXfs count="11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176" fontId="8" fillId="2" borderId="3" xfId="0" applyNumberFormat="1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vertical="center" wrapText="1"/>
    </xf>
    <xf numFmtId="176" fontId="8" fillId="2" borderId="6" xfId="0" applyNumberFormat="1" applyFont="1" applyFill="1" applyBorder="1" applyAlignment="1">
      <alignment vertical="center" wrapText="1"/>
    </xf>
    <xf numFmtId="176" fontId="8" fillId="2" borderId="12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176" fontId="8" fillId="2" borderId="14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0" xfId="1" applyFont="1" applyFill="1" applyBorder="1">
      <alignment vertical="center"/>
    </xf>
    <xf numFmtId="0" fontId="14" fillId="0" borderId="0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17" fillId="0" borderId="0" xfId="1" applyFont="1" applyFill="1" applyBorder="1">
      <alignment vertical="center"/>
    </xf>
    <xf numFmtId="0" fontId="19" fillId="0" borderId="0" xfId="1" applyFont="1" applyFill="1" applyBorder="1" applyAlignment="1"/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24" fillId="0" borderId="29" xfId="2" applyFont="1" applyFill="1" applyBorder="1" applyAlignment="1">
      <alignment vertical="center"/>
    </xf>
    <xf numFmtId="0" fontId="25" fillId="0" borderId="32" xfId="2" applyFont="1" applyFill="1" applyBorder="1" applyAlignment="1">
      <alignment horizontal="center" vertical="center"/>
    </xf>
    <xf numFmtId="49" fontId="25" fillId="0" borderId="33" xfId="1" applyNumberFormat="1" applyFont="1" applyFill="1" applyBorder="1" applyAlignment="1">
      <alignment horizontal="right" vertical="center" indent="4"/>
    </xf>
    <xf numFmtId="0" fontId="26" fillId="0" borderId="34" xfId="2" applyFont="1" applyFill="1" applyBorder="1" applyAlignment="1">
      <alignment vertical="center"/>
    </xf>
    <xf numFmtId="0" fontId="25" fillId="0" borderId="37" xfId="2" applyFont="1" applyFill="1" applyBorder="1" applyAlignment="1">
      <alignment horizontal="center" vertical="center"/>
    </xf>
    <xf numFmtId="0" fontId="25" fillId="0" borderId="39" xfId="1" applyNumberFormat="1" applyFont="1" applyFill="1" applyBorder="1" applyAlignment="1">
      <alignment horizontal="right" vertical="center" indent="4"/>
    </xf>
    <xf numFmtId="0" fontId="25" fillId="0" borderId="40" xfId="2" applyFont="1" applyFill="1" applyBorder="1" applyAlignment="1">
      <alignment horizontal="center" vertical="center"/>
    </xf>
    <xf numFmtId="0" fontId="25" fillId="0" borderId="41" xfId="1" applyNumberFormat="1" applyFont="1" applyFill="1" applyBorder="1" applyAlignment="1">
      <alignment horizontal="right" vertical="center" indent="4"/>
    </xf>
    <xf numFmtId="0" fontId="24" fillId="0" borderId="34" xfId="2" applyFont="1" applyFill="1" applyBorder="1" applyAlignment="1">
      <alignment vertical="center"/>
    </xf>
    <xf numFmtId="0" fontId="25" fillId="0" borderId="35" xfId="2" applyFont="1" applyFill="1" applyBorder="1" applyAlignment="1">
      <alignment vertical="center"/>
    </xf>
    <xf numFmtId="0" fontId="24" fillId="0" borderId="36" xfId="2" applyFont="1" applyFill="1" applyBorder="1" applyAlignment="1">
      <alignment vertical="center"/>
    </xf>
    <xf numFmtId="0" fontId="25" fillId="0" borderId="41" xfId="1" applyNumberFormat="1" applyFont="1" applyFill="1" applyBorder="1" applyAlignment="1">
      <alignment vertical="center" shrinkToFit="1"/>
    </xf>
    <xf numFmtId="0" fontId="25" fillId="0" borderId="36" xfId="2" applyFont="1" applyFill="1" applyBorder="1" applyAlignment="1">
      <alignment vertical="center"/>
    </xf>
    <xf numFmtId="0" fontId="25" fillId="0" borderId="41" xfId="1" applyNumberFormat="1" applyFont="1" applyFill="1" applyBorder="1">
      <alignment vertical="center"/>
    </xf>
    <xf numFmtId="0" fontId="25" fillId="0" borderId="43" xfId="2" applyFont="1" applyFill="1" applyBorder="1" applyAlignment="1">
      <alignment horizontal="center" vertical="center"/>
    </xf>
    <xf numFmtId="49" fontId="25" fillId="0" borderId="41" xfId="1" applyNumberFormat="1" applyFont="1" applyFill="1" applyBorder="1">
      <alignment vertical="center"/>
    </xf>
    <xf numFmtId="0" fontId="24" fillId="0" borderId="44" xfId="2" applyFont="1" applyFill="1" applyBorder="1" applyAlignment="1">
      <alignment vertical="center"/>
    </xf>
    <xf numFmtId="0" fontId="25" fillId="0" borderId="45" xfId="2" applyFont="1" applyFill="1" applyBorder="1" applyAlignment="1">
      <alignment vertical="center"/>
    </xf>
    <xf numFmtId="0" fontId="24" fillId="0" borderId="46" xfId="2" applyFont="1" applyFill="1" applyBorder="1" applyAlignment="1">
      <alignment vertical="center"/>
    </xf>
    <xf numFmtId="0" fontId="25" fillId="0" borderId="47" xfId="2" applyFont="1" applyFill="1" applyBorder="1" applyAlignment="1">
      <alignment horizontal="center" vertical="center"/>
    </xf>
    <xf numFmtId="0" fontId="25" fillId="0" borderId="48" xfId="2" applyFont="1" applyFill="1" applyBorder="1" applyAlignment="1">
      <alignment horizontal="center" vertical="center"/>
    </xf>
    <xf numFmtId="49" fontId="25" fillId="0" borderId="50" xfId="1" applyNumberFormat="1" applyFont="1" applyFill="1" applyBorder="1">
      <alignment vertical="center"/>
    </xf>
    <xf numFmtId="0" fontId="25" fillId="0" borderId="52" xfId="2" applyFont="1" applyFill="1" applyBorder="1" applyAlignment="1">
      <alignment horizontal="center" vertical="center"/>
    </xf>
    <xf numFmtId="0" fontId="25" fillId="0" borderId="53" xfId="2" applyFont="1" applyFill="1" applyBorder="1" applyAlignment="1">
      <alignment horizontal="center" vertical="center"/>
    </xf>
    <xf numFmtId="49" fontId="25" fillId="0" borderId="2" xfId="1" applyNumberFormat="1" applyFont="1" applyFill="1" applyBorder="1">
      <alignment vertical="center"/>
    </xf>
    <xf numFmtId="0" fontId="25" fillId="0" borderId="0" xfId="1" applyFont="1" applyFill="1" applyBorder="1">
      <alignment vertical="center"/>
    </xf>
    <xf numFmtId="3" fontId="25" fillId="0" borderId="32" xfId="2" applyNumberFormat="1" applyFont="1" applyFill="1" applyBorder="1" applyAlignment="1" applyProtection="1">
      <alignment horizontal="center" vertical="center"/>
      <protection locked="0"/>
    </xf>
    <xf numFmtId="3" fontId="25" fillId="0" borderId="38" xfId="2" applyNumberFormat="1" applyFont="1" applyFill="1" applyBorder="1" applyAlignment="1" applyProtection="1">
      <alignment horizontal="center" vertical="center"/>
      <protection locked="0"/>
    </xf>
    <xf numFmtId="3" fontId="25" fillId="0" borderId="42" xfId="2" applyNumberFormat="1" applyFont="1" applyFill="1" applyBorder="1" applyAlignment="1" applyProtection="1">
      <alignment horizontal="center" vertical="center"/>
      <protection locked="0"/>
    </xf>
    <xf numFmtId="3" fontId="25" fillId="0" borderId="31" xfId="2" applyNumberFormat="1" applyFont="1" applyFill="1" applyBorder="1" applyAlignment="1" applyProtection="1">
      <alignment horizontal="center" vertical="center"/>
      <protection locked="0"/>
    </xf>
    <xf numFmtId="3" fontId="25" fillId="0" borderId="26" xfId="2" applyNumberFormat="1" applyFont="1" applyFill="1" applyBorder="1" applyAlignment="1" applyProtection="1">
      <alignment horizontal="center" vertical="center"/>
      <protection locked="0"/>
    </xf>
    <xf numFmtId="3" fontId="25" fillId="0" borderId="49" xfId="2" applyNumberFormat="1" applyFont="1" applyFill="1" applyBorder="1" applyAlignment="1" applyProtection="1">
      <alignment horizontal="center" vertical="center"/>
      <protection locked="0"/>
    </xf>
    <xf numFmtId="3" fontId="25" fillId="0" borderId="1" xfId="2" applyNumberFormat="1" applyFont="1" applyFill="1" applyBorder="1" applyAlignment="1" applyProtection="1">
      <alignment horizontal="center" vertical="center"/>
      <protection locked="0"/>
    </xf>
    <xf numFmtId="0" fontId="25" fillId="0" borderId="30" xfId="2" applyFont="1" applyFill="1" applyBorder="1" applyAlignment="1">
      <alignment horizontal="left" vertical="center"/>
    </xf>
    <xf numFmtId="0" fontId="25" fillId="0" borderId="31" xfId="2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4" fillId="3" borderId="16" xfId="1" applyFont="1" applyFill="1" applyBorder="1" applyAlignment="1">
      <alignment horizontal="left" vertical="center" shrinkToFit="1"/>
    </xf>
    <xf numFmtId="0" fontId="14" fillId="3" borderId="17" xfId="1" applyFont="1" applyFill="1" applyBorder="1" applyAlignment="1">
      <alignment horizontal="left" vertical="center" shrinkToFit="1"/>
    </xf>
    <xf numFmtId="0" fontId="14" fillId="3" borderId="18" xfId="1" applyFont="1" applyFill="1" applyBorder="1" applyAlignment="1">
      <alignment horizontal="left" vertical="center" shrinkToFit="1"/>
    </xf>
    <xf numFmtId="0" fontId="16" fillId="0" borderId="19" xfId="1" applyFont="1" applyFill="1" applyBorder="1" applyAlignment="1">
      <alignment horizontal="center" vertical="center" justifyLastLine="1"/>
    </xf>
    <xf numFmtId="0" fontId="22" fillId="0" borderId="20" xfId="1" applyFont="1" applyFill="1" applyBorder="1" applyAlignment="1">
      <alignment horizontal="center" vertical="center" justifyLastLine="1"/>
    </xf>
    <xf numFmtId="0" fontId="22" fillId="0" borderId="21" xfId="1" applyFont="1" applyFill="1" applyBorder="1" applyAlignment="1">
      <alignment horizontal="center" vertical="center" justifyLastLine="1"/>
    </xf>
    <xf numFmtId="0" fontId="22" fillId="0" borderId="24" xfId="1" applyFont="1" applyFill="1" applyBorder="1" applyAlignment="1">
      <alignment horizontal="center" vertical="center" justifyLastLine="1"/>
    </xf>
    <xf numFmtId="0" fontId="22" fillId="0" borderId="25" xfId="1" applyFont="1" applyFill="1" applyBorder="1" applyAlignment="1">
      <alignment horizontal="center" vertical="center" justifyLastLine="1"/>
    </xf>
    <xf numFmtId="0" fontId="22" fillId="0" borderId="26" xfId="1" applyFont="1" applyFill="1" applyBorder="1" applyAlignment="1">
      <alignment horizontal="center" vertical="center" justifyLastLine="1"/>
    </xf>
    <xf numFmtId="0" fontId="22" fillId="0" borderId="22" xfId="1" applyFont="1" applyFill="1" applyBorder="1" applyAlignment="1">
      <alignment horizontal="distributed" vertical="center" justifyLastLine="1"/>
    </xf>
    <xf numFmtId="0" fontId="22" fillId="0" borderId="27" xfId="1" applyFont="1" applyFill="1" applyBorder="1" applyAlignment="1">
      <alignment horizontal="distributed" vertical="center" justifyLastLine="1"/>
    </xf>
    <xf numFmtId="0" fontId="16" fillId="0" borderId="22" xfId="1" applyFont="1" applyFill="1" applyBorder="1" applyAlignment="1">
      <alignment horizontal="center" vertical="center" justifyLastLine="1"/>
    </xf>
    <xf numFmtId="0" fontId="16" fillId="0" borderId="27" xfId="1" applyFont="1" applyFill="1" applyBorder="1" applyAlignment="1">
      <alignment horizontal="center" vertical="center" justifyLastLine="1"/>
    </xf>
    <xf numFmtId="0" fontId="22" fillId="0" borderId="23" xfId="1" applyFont="1" applyFill="1" applyBorder="1" applyAlignment="1">
      <alignment horizontal="distributed" vertical="center" justifyLastLine="1"/>
    </xf>
    <xf numFmtId="0" fontId="22" fillId="0" borderId="28" xfId="1" applyFont="1" applyFill="1" applyBorder="1" applyAlignment="1">
      <alignment horizontal="distributed" vertical="center" justifyLastLine="1"/>
    </xf>
    <xf numFmtId="49" fontId="25" fillId="0" borderId="0" xfId="1" applyNumberFormat="1" applyFont="1" applyFill="1" applyBorder="1" applyAlignment="1">
      <alignment horizontal="left" vertical="center"/>
    </xf>
    <xf numFmtId="0" fontId="25" fillId="0" borderId="35" xfId="2" applyFont="1" applyFill="1" applyBorder="1" applyAlignment="1">
      <alignment horizontal="left" vertical="center"/>
    </xf>
    <xf numFmtId="0" fontId="25" fillId="0" borderId="36" xfId="2" applyFont="1" applyFill="1" applyBorder="1" applyAlignment="1">
      <alignment horizontal="left" vertical="center"/>
    </xf>
    <xf numFmtId="0" fontId="27" fillId="0" borderId="7" xfId="2" applyFont="1" applyFill="1" applyBorder="1" applyAlignment="1">
      <alignment vertical="center"/>
    </xf>
    <xf numFmtId="0" fontId="27" fillId="0" borderId="51" xfId="2" applyFont="1" applyFill="1" applyBorder="1" applyAlignment="1">
      <alignment vertical="center"/>
    </xf>
    <xf numFmtId="49" fontId="28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3">
    <cellStyle name="標準" xfId="0" builtinId="0"/>
    <cellStyle name="標準 9" xfId="2"/>
    <cellStyle name="標準_平成２２年　決裁番号３　内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397015</xdr:colOff>
      <xdr:row>3</xdr:row>
      <xdr:rowOff>65685</xdr:rowOff>
    </xdr:from>
    <xdr:ext cx="1415772" cy="625812"/>
    <xdr:sp macro="" textlink="">
      <xdr:nvSpPr>
        <xdr:cNvPr id="2" name="正方形/長方形 1"/>
        <xdr:cNvSpPr/>
      </xdr:nvSpPr>
      <xdr:spPr>
        <a:xfrm>
          <a:off x="397015" y="713385"/>
          <a:ext cx="1415772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ysClr val="windowText" lastClr="000000"/>
              </a:solidFill>
              <a:effectLst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showGridLines="0" tabSelected="1" view="pageBreakPreview" zoomScale="60" zoomScaleNormal="100" workbookViewId="0">
      <selection activeCell="U15" sqref="U15"/>
    </sheetView>
  </sheetViews>
  <sheetFormatPr defaultColWidth="9" defaultRowHeight="13.5" x14ac:dyDescent="0.4"/>
  <cols>
    <col min="1" max="1" width="9" style="27"/>
    <col min="2" max="3" width="7.25" style="27" customWidth="1"/>
    <col min="4" max="4" width="22.125" style="27" customWidth="1"/>
    <col min="5" max="6" width="6.25" style="27" customWidth="1"/>
    <col min="7" max="7" width="20" style="27" customWidth="1"/>
    <col min="8" max="8" width="16.25" style="27" customWidth="1"/>
    <col min="9" max="9" width="1.75" style="27" customWidth="1"/>
    <col min="10" max="10" width="1.75" style="27" hidden="1" customWidth="1"/>
    <col min="11" max="13" width="9" style="27" hidden="1" customWidth="1"/>
    <col min="14" max="16384" width="9" style="27"/>
  </cols>
  <sheetData>
    <row r="1" spans="2:16" ht="18" customHeight="1" x14ac:dyDescent="0.4">
      <c r="B1" s="26"/>
      <c r="G1" s="28"/>
    </row>
    <row r="2" spans="2:16" ht="18" customHeight="1" x14ac:dyDescent="0.4">
      <c r="B2" s="26"/>
      <c r="G2" s="28"/>
    </row>
    <row r="3" spans="2:16" ht="18.75" customHeight="1" x14ac:dyDescent="0.4">
      <c r="B3" s="29" t="s">
        <v>69</v>
      </c>
    </row>
    <row r="4" spans="2:16" ht="20.25" customHeight="1" x14ac:dyDescent="0.15">
      <c r="E4" s="30"/>
      <c r="F4" s="30"/>
      <c r="G4" s="31"/>
      <c r="H4" s="31"/>
    </row>
    <row r="5" spans="2:16" ht="20.25" customHeight="1" x14ac:dyDescent="0.4">
      <c r="D5" s="68" t="s">
        <v>70</v>
      </c>
      <c r="E5" s="68"/>
      <c r="F5" s="68"/>
      <c r="G5" s="69"/>
      <c r="H5" s="69"/>
    </row>
    <row r="6" spans="2:16" ht="20.25" customHeight="1" x14ac:dyDescent="0.4">
      <c r="D6" s="68" t="s">
        <v>71</v>
      </c>
      <c r="E6" s="68"/>
      <c r="F6" s="68"/>
      <c r="G6" s="69"/>
      <c r="H6" s="69"/>
    </row>
    <row r="7" spans="2:16" ht="22.5" customHeight="1" x14ac:dyDescent="0.4"/>
    <row r="8" spans="2:16" ht="18" customHeight="1" x14ac:dyDescent="0.4"/>
    <row r="9" spans="2:16" ht="18" customHeight="1" x14ac:dyDescent="0.4">
      <c r="B9" s="70" t="s">
        <v>72</v>
      </c>
      <c r="C9" s="70"/>
      <c r="D9" s="70"/>
      <c r="E9" s="70"/>
      <c r="F9" s="70"/>
      <c r="G9" s="70"/>
      <c r="H9" s="70"/>
    </row>
    <row r="10" spans="2:16" ht="14.25" customHeight="1" x14ac:dyDescent="0.4"/>
    <row r="11" spans="2:16" ht="27" customHeight="1" x14ac:dyDescent="0.4">
      <c r="B11" s="71" t="s">
        <v>73</v>
      </c>
      <c r="C11" s="72"/>
      <c r="D11" s="73" t="s">
        <v>74</v>
      </c>
      <c r="E11" s="74"/>
      <c r="F11" s="74"/>
      <c r="G11" s="74"/>
      <c r="H11" s="75"/>
    </row>
    <row r="12" spans="2:16" ht="26.25" customHeight="1" x14ac:dyDescent="0.4">
      <c r="B12" s="32"/>
      <c r="C12" s="31"/>
      <c r="D12" s="31"/>
      <c r="E12" s="31"/>
      <c r="F12" s="31"/>
      <c r="G12" s="31"/>
      <c r="H12" s="31"/>
    </row>
    <row r="13" spans="2:16" ht="15" customHeight="1" x14ac:dyDescent="0.4">
      <c r="B13" s="76" t="s">
        <v>75</v>
      </c>
      <c r="C13" s="77"/>
      <c r="D13" s="78"/>
      <c r="E13" s="82" t="s">
        <v>76</v>
      </c>
      <c r="F13" s="82" t="s">
        <v>77</v>
      </c>
      <c r="G13" s="84" t="s">
        <v>78</v>
      </c>
      <c r="H13" s="86" t="s">
        <v>79</v>
      </c>
    </row>
    <row r="14" spans="2:16" ht="15" customHeight="1" x14ac:dyDescent="0.4">
      <c r="B14" s="79"/>
      <c r="C14" s="80"/>
      <c r="D14" s="81"/>
      <c r="E14" s="83"/>
      <c r="F14" s="83"/>
      <c r="G14" s="85"/>
      <c r="H14" s="87"/>
      <c r="P14" s="27" t="s">
        <v>80</v>
      </c>
    </row>
    <row r="15" spans="2:16" ht="31.5" customHeight="1" x14ac:dyDescent="0.4">
      <c r="B15" s="33"/>
      <c r="C15" s="66" t="s">
        <v>81</v>
      </c>
      <c r="D15" s="67"/>
      <c r="E15" s="34" t="s">
        <v>82</v>
      </c>
      <c r="F15" s="34">
        <v>1</v>
      </c>
      <c r="G15" s="59"/>
      <c r="H15" s="35" t="s">
        <v>83</v>
      </c>
      <c r="K15" s="27">
        <f>IF(H15="a",CODE(H15),"")</f>
        <v>97</v>
      </c>
      <c r="P15" s="27" t="s">
        <v>84</v>
      </c>
    </row>
    <row r="16" spans="2:16" ht="31.5" customHeight="1" x14ac:dyDescent="0.4">
      <c r="B16" s="36" t="str">
        <f t="shared" ref="B16:B22" si="0">IF(ISBLANK(C16),"非表示にしてこの行を詰める","")</f>
        <v/>
      </c>
      <c r="C16" s="89" t="s">
        <v>85</v>
      </c>
      <c r="D16" s="90"/>
      <c r="E16" s="37" t="s">
        <v>82</v>
      </c>
      <c r="F16" s="37">
        <v>1</v>
      </c>
      <c r="G16" s="60"/>
      <c r="H16" s="38" t="str">
        <f>IF(ISBLANK(C16),"","b")</f>
        <v>b</v>
      </c>
      <c r="K16" s="27">
        <f>IF(H16="b",CODE(H16),"")</f>
        <v>98</v>
      </c>
      <c r="P16" s="27" t="s">
        <v>86</v>
      </c>
    </row>
    <row r="17" spans="2:16" ht="31.5" customHeight="1" x14ac:dyDescent="0.4">
      <c r="B17" s="36" t="str">
        <f t="shared" si="0"/>
        <v/>
      </c>
      <c r="C17" s="89" t="s">
        <v>87</v>
      </c>
      <c r="D17" s="90"/>
      <c r="E17" s="37" t="s">
        <v>82</v>
      </c>
      <c r="F17" s="37">
        <v>1</v>
      </c>
      <c r="G17" s="60"/>
      <c r="H17" s="38" t="str">
        <f>IF(ISBLANK(C17),"","c")</f>
        <v>c</v>
      </c>
      <c r="K17" s="27">
        <f>IF(H17="c",CODE(H17),"")</f>
        <v>99</v>
      </c>
      <c r="P17" s="27" t="s">
        <v>88</v>
      </c>
    </row>
    <row r="18" spans="2:16" ht="31.5" customHeight="1" x14ac:dyDescent="0.4">
      <c r="B18" s="36" t="str">
        <f t="shared" si="0"/>
        <v/>
      </c>
      <c r="C18" s="89" t="s">
        <v>89</v>
      </c>
      <c r="D18" s="90"/>
      <c r="E18" s="37" t="s">
        <v>82</v>
      </c>
      <c r="F18" s="39">
        <v>1</v>
      </c>
      <c r="G18" s="60"/>
      <c r="H18" s="40" t="str">
        <f>IF(ISBLANK(C18),"","d")</f>
        <v>d</v>
      </c>
      <c r="K18" s="27">
        <f>IF(H18="d",CODE(H18),"")</f>
        <v>100</v>
      </c>
    </row>
    <row r="19" spans="2:16" ht="31.5" customHeight="1" x14ac:dyDescent="0.4">
      <c r="B19" s="36" t="str">
        <f t="shared" si="0"/>
        <v/>
      </c>
      <c r="C19" s="89" t="s">
        <v>90</v>
      </c>
      <c r="D19" s="90"/>
      <c r="E19" s="37" t="s">
        <v>82</v>
      </c>
      <c r="F19" s="37">
        <v>1</v>
      </c>
      <c r="G19" s="60"/>
      <c r="H19" s="38" t="str">
        <f>IF(ISBLANK(C19),"","e")</f>
        <v>e</v>
      </c>
      <c r="K19" s="27">
        <f>IF(H19="e",CODE(H19),"")</f>
        <v>101</v>
      </c>
    </row>
    <row r="20" spans="2:16" ht="31.5" customHeight="1" x14ac:dyDescent="0.4">
      <c r="B20" s="36" t="str">
        <f t="shared" si="0"/>
        <v/>
      </c>
      <c r="C20" s="89" t="s">
        <v>91</v>
      </c>
      <c r="D20" s="90"/>
      <c r="E20" s="37" t="s">
        <v>82</v>
      </c>
      <c r="F20" s="37">
        <v>1</v>
      </c>
      <c r="G20" s="60"/>
      <c r="H20" s="38" t="str">
        <f>IF(ISBLANK(C20),"","f")</f>
        <v>f</v>
      </c>
      <c r="K20" s="27">
        <f>IF(H20="f",CODE(H20),"")</f>
        <v>102</v>
      </c>
    </row>
    <row r="21" spans="2:16" ht="31.5" customHeight="1" x14ac:dyDescent="0.4">
      <c r="B21" s="36" t="str">
        <f t="shared" si="0"/>
        <v/>
      </c>
      <c r="C21" s="89" t="s">
        <v>92</v>
      </c>
      <c r="D21" s="90"/>
      <c r="E21" s="37" t="s">
        <v>82</v>
      </c>
      <c r="F21" s="37">
        <v>1</v>
      </c>
      <c r="G21" s="60"/>
      <c r="H21" s="38" t="str">
        <f>IF(ISBLANK(C21),"","g")</f>
        <v>g</v>
      </c>
      <c r="K21" s="27">
        <f>IF(H21="g",CODE(H21),"")</f>
        <v>103</v>
      </c>
    </row>
    <row r="22" spans="2:16" ht="31.5" customHeight="1" x14ac:dyDescent="0.4">
      <c r="B22" s="36" t="str">
        <f t="shared" si="0"/>
        <v/>
      </c>
      <c r="C22" s="89" t="s">
        <v>93</v>
      </c>
      <c r="D22" s="90"/>
      <c r="E22" s="37" t="s">
        <v>82</v>
      </c>
      <c r="F22" s="37">
        <v>1</v>
      </c>
      <c r="G22" s="60"/>
      <c r="H22" s="38" t="str">
        <f>IF(ISBLANK(C22),"","h")</f>
        <v>h</v>
      </c>
      <c r="K22" s="27">
        <f>IF(H22="h",CODE(H22),"")</f>
        <v>104</v>
      </c>
    </row>
    <row r="23" spans="2:16" ht="31.5" customHeight="1" x14ac:dyDescent="0.4">
      <c r="B23" s="41" t="s">
        <v>94</v>
      </c>
      <c r="C23" s="42"/>
      <c r="D23" s="43"/>
      <c r="E23" s="37"/>
      <c r="F23" s="39"/>
      <c r="G23" s="61"/>
      <c r="H23" s="44" t="str">
        <f>" (1)(a～"&amp;(L23)&amp;"の合計)"</f>
        <v xml:space="preserve"> (1)(a～hの合計)</v>
      </c>
      <c r="K23" s="27">
        <f>COUNT(K15:K22)+96</f>
        <v>104</v>
      </c>
      <c r="L23" s="27" t="str">
        <f>CHAR(K23)</f>
        <v>h</v>
      </c>
    </row>
    <row r="24" spans="2:16" ht="31.5" customHeight="1" x14ac:dyDescent="0.4">
      <c r="B24" s="41" t="s">
        <v>95</v>
      </c>
      <c r="C24" s="42"/>
      <c r="D24" s="45"/>
      <c r="E24" s="37"/>
      <c r="F24" s="39"/>
      <c r="G24" s="61"/>
      <c r="H24" s="46" t="str">
        <f>" (2)("&amp;L24&amp;"､"&amp;L25&amp;"の合計)"</f>
        <v xml:space="preserve"> (2)(i､jの合計)</v>
      </c>
      <c r="K24" s="27">
        <f>COUNT(K15:K22)+97</f>
        <v>105</v>
      </c>
      <c r="L24" s="27" t="str">
        <f>CHAR(K24)</f>
        <v>i</v>
      </c>
    </row>
    <row r="25" spans="2:16" ht="31.5" customHeight="1" x14ac:dyDescent="0.4">
      <c r="B25" s="41"/>
      <c r="C25" s="42" t="s">
        <v>96</v>
      </c>
      <c r="D25" s="45"/>
      <c r="E25" s="37" t="s">
        <v>82</v>
      </c>
      <c r="F25" s="37">
        <v>1</v>
      </c>
      <c r="G25" s="62"/>
      <c r="H25" s="40" t="str">
        <f>L24</f>
        <v>i</v>
      </c>
      <c r="K25" s="27">
        <f>COUNT(K15:K22)+98</f>
        <v>106</v>
      </c>
      <c r="L25" s="27" t="str">
        <f>CHAR(K25)</f>
        <v>j</v>
      </c>
    </row>
    <row r="26" spans="2:16" ht="31.5" customHeight="1" x14ac:dyDescent="0.4">
      <c r="B26" s="41"/>
      <c r="C26" s="42" t="s">
        <v>97</v>
      </c>
      <c r="D26" s="45"/>
      <c r="E26" s="37" t="s">
        <v>82</v>
      </c>
      <c r="F26" s="37">
        <v>1</v>
      </c>
      <c r="G26" s="63"/>
      <c r="H26" s="40" t="str">
        <f>L25</f>
        <v>j</v>
      </c>
    </row>
    <row r="27" spans="2:16" ht="31.5" customHeight="1" x14ac:dyDescent="0.4">
      <c r="B27" s="41" t="s">
        <v>98</v>
      </c>
      <c r="C27" s="42"/>
      <c r="D27" s="45"/>
      <c r="E27" s="37" t="s">
        <v>82</v>
      </c>
      <c r="F27" s="47">
        <v>1</v>
      </c>
      <c r="G27" s="61"/>
      <c r="H27" s="48" t="s">
        <v>99</v>
      </c>
    </row>
    <row r="28" spans="2:16" ht="31.5" customHeight="1" thickBot="1" x14ac:dyDescent="0.45">
      <c r="B28" s="49" t="s">
        <v>100</v>
      </c>
      <c r="C28" s="50"/>
      <c r="D28" s="51"/>
      <c r="E28" s="52" t="s">
        <v>82</v>
      </c>
      <c r="F28" s="53">
        <v>1</v>
      </c>
      <c r="G28" s="64"/>
      <c r="H28" s="54" t="s">
        <v>101</v>
      </c>
    </row>
    <row r="29" spans="2:16" ht="31.5" customHeight="1" thickBot="1" x14ac:dyDescent="0.45">
      <c r="B29" s="91" t="s">
        <v>102</v>
      </c>
      <c r="C29" s="92"/>
      <c r="D29" s="92"/>
      <c r="E29" s="55"/>
      <c r="F29" s="56"/>
      <c r="G29" s="65"/>
      <c r="H29" s="57" t="s">
        <v>103</v>
      </c>
    </row>
    <row r="30" spans="2:16" ht="14.25" customHeight="1" x14ac:dyDescent="0.4">
      <c r="K30" s="27" t="s">
        <v>104</v>
      </c>
    </row>
    <row r="31" spans="2:16" ht="14.25" customHeight="1" x14ac:dyDescent="0.4">
      <c r="B31" s="58" t="s">
        <v>105</v>
      </c>
      <c r="C31" s="58"/>
      <c r="D31" s="58"/>
      <c r="E31" s="58"/>
      <c r="F31" s="58"/>
      <c r="G31" s="58"/>
      <c r="H31" s="58"/>
      <c r="K31" s="27" t="s">
        <v>106</v>
      </c>
    </row>
    <row r="32" spans="2:16" ht="16.5" customHeight="1" x14ac:dyDescent="0.4">
      <c r="B32" s="93" t="s">
        <v>107</v>
      </c>
      <c r="C32" s="93"/>
      <c r="D32" s="93"/>
      <c r="E32" s="93"/>
      <c r="F32" s="93"/>
      <c r="G32" s="93"/>
      <c r="H32" s="93"/>
      <c r="K32" s="27" t="s">
        <v>108</v>
      </c>
    </row>
    <row r="33" spans="2:11" ht="16.5" customHeight="1" x14ac:dyDescent="0.4">
      <c r="B33" s="93" t="s">
        <v>109</v>
      </c>
      <c r="C33" s="93"/>
      <c r="D33" s="93"/>
      <c r="E33" s="93"/>
      <c r="F33" s="93"/>
      <c r="G33" s="93"/>
      <c r="H33" s="93"/>
      <c r="K33" s="27" t="s">
        <v>110</v>
      </c>
    </row>
    <row r="34" spans="2:11" ht="16.5" customHeight="1" x14ac:dyDescent="0.4">
      <c r="B34" s="93" t="s">
        <v>111</v>
      </c>
      <c r="C34" s="93"/>
      <c r="D34" s="93"/>
      <c r="E34" s="93"/>
      <c r="F34" s="93"/>
      <c r="G34" s="93"/>
      <c r="H34" s="93"/>
      <c r="K34" s="27" t="s">
        <v>81</v>
      </c>
    </row>
    <row r="35" spans="2:11" ht="16.5" customHeight="1" x14ac:dyDescent="0.4">
      <c r="B35" s="88"/>
      <c r="C35" s="88"/>
      <c r="D35" s="88"/>
      <c r="E35" s="88"/>
      <c r="F35" s="88"/>
      <c r="G35" s="88"/>
      <c r="H35" s="88"/>
      <c r="K35" s="27" t="s">
        <v>112</v>
      </c>
    </row>
    <row r="36" spans="2:11" x14ac:dyDescent="0.4">
      <c r="K36" s="27" t="s">
        <v>85</v>
      </c>
    </row>
    <row r="37" spans="2:11" x14ac:dyDescent="0.4">
      <c r="K37" s="27" t="s">
        <v>113</v>
      </c>
    </row>
    <row r="38" spans="2:11" x14ac:dyDescent="0.4">
      <c r="K38" s="27" t="s">
        <v>114</v>
      </c>
    </row>
    <row r="39" spans="2:11" x14ac:dyDescent="0.4">
      <c r="K39" s="27" t="s">
        <v>115</v>
      </c>
    </row>
    <row r="40" spans="2:11" x14ac:dyDescent="0.4">
      <c r="K40" s="27" t="s">
        <v>116</v>
      </c>
    </row>
    <row r="41" spans="2:11" x14ac:dyDescent="0.4">
      <c r="K41" s="27" t="s">
        <v>87</v>
      </c>
    </row>
    <row r="42" spans="2:11" x14ac:dyDescent="0.4">
      <c r="K42" s="27" t="s">
        <v>89</v>
      </c>
    </row>
    <row r="43" spans="2:11" x14ac:dyDescent="0.4">
      <c r="K43" s="27" t="s">
        <v>117</v>
      </c>
    </row>
    <row r="44" spans="2:11" x14ac:dyDescent="0.4">
      <c r="K44" s="27" t="s">
        <v>92</v>
      </c>
    </row>
    <row r="45" spans="2:11" x14ac:dyDescent="0.4">
      <c r="K45" s="27" t="s">
        <v>90</v>
      </c>
    </row>
    <row r="46" spans="2:11" x14ac:dyDescent="0.4">
      <c r="K46" s="27" t="s">
        <v>118</v>
      </c>
    </row>
    <row r="47" spans="2:11" x14ac:dyDescent="0.4">
      <c r="K47" s="27" t="s">
        <v>91</v>
      </c>
    </row>
    <row r="48" spans="2:11" x14ac:dyDescent="0.4">
      <c r="K48" s="27" t="s">
        <v>93</v>
      </c>
    </row>
  </sheetData>
  <sheetProtection algorithmName="SHA-512" hashValue="1+9XSrsSmFUBYdmzSicTLTnCIwfj7B6/K94J5GwuZD35ib0JgfEV5K6Uv82VvwWXgEXknnfUDVPU10AwRAirUw==" saltValue="kUUYHyjQN/BbWV9ZSADlZQ==" spinCount="100000" sheet="1" objects="1" scenarios="1"/>
  <mergeCells count="25">
    <mergeCell ref="B35:H35"/>
    <mergeCell ref="C16:D16"/>
    <mergeCell ref="C17:D17"/>
    <mergeCell ref="C18:D18"/>
    <mergeCell ref="C19:D19"/>
    <mergeCell ref="C20:D20"/>
    <mergeCell ref="C21:D21"/>
    <mergeCell ref="C22:D22"/>
    <mergeCell ref="B29:D29"/>
    <mergeCell ref="B32:H32"/>
    <mergeCell ref="B33:H33"/>
    <mergeCell ref="B34:H34"/>
    <mergeCell ref="C15:D15"/>
    <mergeCell ref="D5:F5"/>
    <mergeCell ref="G5:H5"/>
    <mergeCell ref="D6:F6"/>
    <mergeCell ref="G6:H6"/>
    <mergeCell ref="B9:H9"/>
    <mergeCell ref="B11:C11"/>
    <mergeCell ref="D11:H11"/>
    <mergeCell ref="B13:D14"/>
    <mergeCell ref="E13:E14"/>
    <mergeCell ref="F13:F14"/>
    <mergeCell ref="G13:G14"/>
    <mergeCell ref="H13:H14"/>
  </mergeCells>
  <phoneticPr fontId="1"/>
  <dataValidations count="1">
    <dataValidation type="list" errorStyle="warning" allowBlank="1" showInputMessage="1" showErrorMessage="1" sqref="C15:C22">
      <formula1>$K$30:$K$48</formula1>
    </dataValidation>
  </dataValidations>
  <pageMargins left="0.7" right="0.7" top="0.75" bottom="0.75" header="0.3" footer="0.3"/>
  <pageSetup paperSize="9" scale="88" orientation="portrait" r:id="rId1"/>
  <colBreaks count="1" manualBreakCount="1">
    <brk id="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showRowColHeaders="0" topLeftCell="A16" zoomScaleNormal="100" workbookViewId="0">
      <selection activeCell="A24" sqref="A24:J24"/>
    </sheetView>
  </sheetViews>
  <sheetFormatPr defaultRowHeight="18.75" x14ac:dyDescent="0.4"/>
  <sheetData>
    <row r="1" spans="1:10" x14ac:dyDescent="0.4">
      <c r="A1" t="s">
        <v>0</v>
      </c>
    </row>
    <row r="3" spans="1:10" x14ac:dyDescent="0.4">
      <c r="A3" s="95" t="s">
        <v>61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">
      <c r="A4" s="95" t="s">
        <v>62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4">
      <c r="A6" s="97" t="s">
        <v>2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x14ac:dyDescent="0.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">
      <c r="A8" s="95" t="s">
        <v>3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">
      <c r="A9" s="95" t="s">
        <v>60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x14ac:dyDescent="0.4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x14ac:dyDescent="0.4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0" x14ac:dyDescent="0.4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x14ac:dyDescent="0.4">
      <c r="A13" s="95" t="s">
        <v>5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0" x14ac:dyDescent="0.4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4">
      <c r="A15" s="95" t="s">
        <v>59</v>
      </c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4">
      <c r="A16" s="95" t="s">
        <v>58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4">
      <c r="A17" s="95" t="s">
        <v>6</v>
      </c>
      <c r="B17" s="95"/>
      <c r="C17" s="95"/>
      <c r="D17" s="95"/>
      <c r="E17" s="95"/>
      <c r="F17" s="95"/>
      <c r="G17" s="95"/>
      <c r="H17" s="95"/>
      <c r="I17" s="95"/>
      <c r="J17" s="95"/>
    </row>
    <row r="18" spans="1:10" x14ac:dyDescent="0.4">
      <c r="A18" s="94" t="s">
        <v>45</v>
      </c>
      <c r="B18" s="94"/>
      <c r="C18" s="94"/>
      <c r="D18" s="94"/>
      <c r="E18" s="94"/>
      <c r="F18" s="94"/>
      <c r="G18" s="94"/>
      <c r="H18" s="94"/>
      <c r="I18" s="94"/>
      <c r="J18" s="94"/>
    </row>
    <row r="19" spans="1:10" x14ac:dyDescent="0.4">
      <c r="A19" s="94" t="s">
        <v>46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x14ac:dyDescent="0.4">
      <c r="A20" s="94" t="s">
        <v>47</v>
      </c>
      <c r="B20" s="94"/>
      <c r="C20" s="94"/>
      <c r="D20" s="94"/>
      <c r="E20" s="94"/>
      <c r="F20" s="94"/>
      <c r="G20" s="94"/>
      <c r="H20" s="94"/>
      <c r="I20" s="94"/>
      <c r="J20" s="94"/>
    </row>
    <row r="21" spans="1:10" x14ac:dyDescent="0.4">
      <c r="A21" s="94" t="s">
        <v>48</v>
      </c>
      <c r="B21" s="94"/>
      <c r="C21" s="94"/>
      <c r="D21" s="94"/>
      <c r="E21" s="94"/>
      <c r="F21" s="94"/>
      <c r="G21" s="94"/>
      <c r="H21" s="94"/>
      <c r="I21" s="94"/>
      <c r="J21" s="94"/>
    </row>
    <row r="22" spans="1:10" x14ac:dyDescent="0.4">
      <c r="A22" s="94" t="s">
        <v>56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4">
      <c r="A23" s="94" t="s">
        <v>49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x14ac:dyDescent="0.4">
      <c r="A24" s="94" t="s">
        <v>55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x14ac:dyDescent="0.4">
      <c r="A25" s="94" t="s">
        <v>50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4">
      <c r="A26" s="94" t="s">
        <v>52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4">
      <c r="A27" s="94" t="s">
        <v>53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4">
      <c r="A28" s="94" t="s">
        <v>54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x14ac:dyDescent="0.4">
      <c r="A29" s="94" t="s">
        <v>51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0" x14ac:dyDescent="0.4">
      <c r="A30" s="94" t="s">
        <v>57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x14ac:dyDescent="0.4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10" x14ac:dyDescent="0.4">
      <c r="A32" s="95" t="s">
        <v>7</v>
      </c>
      <c r="B32" s="95"/>
      <c r="C32" s="95"/>
      <c r="D32" s="95"/>
      <c r="E32" s="95"/>
      <c r="F32" s="95"/>
      <c r="G32" s="95"/>
      <c r="H32" s="95"/>
      <c r="I32" s="95"/>
      <c r="J32" s="95"/>
    </row>
    <row r="33" spans="1:10" x14ac:dyDescent="0.4">
      <c r="A33" s="95" t="s">
        <v>8</v>
      </c>
      <c r="B33" s="95"/>
      <c r="C33" s="95"/>
      <c r="D33" s="95"/>
      <c r="E33" s="95"/>
      <c r="F33" s="95"/>
      <c r="G33" s="95"/>
      <c r="H33" s="95"/>
      <c r="I33" s="95"/>
      <c r="J33" s="95"/>
    </row>
  </sheetData>
  <sheetProtection algorithmName="SHA-512" hashValue="V5DRs+IZCk2RKIZe7YuBoWcOoVMGriYyhpZbcMyjtOTHyLoEpHL2Ij4bgPKMJ8BpjPh77SG6xoQ6BTPYEKkwSw==" saltValue="YcXdksxR8ZB5flpmsu1qAQ==" spinCount="100000" sheet="1" objects="1" scenarios="1"/>
  <mergeCells count="31">
    <mergeCell ref="A14:J14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5:J15"/>
    <mergeCell ref="A16:J16"/>
    <mergeCell ref="A17:J17"/>
    <mergeCell ref="A25:J25"/>
    <mergeCell ref="A24:J24"/>
    <mergeCell ref="A23:J23"/>
    <mergeCell ref="A22:J22"/>
    <mergeCell ref="A21:J21"/>
    <mergeCell ref="A20:J20"/>
    <mergeCell ref="A26:J26"/>
    <mergeCell ref="A19:J19"/>
    <mergeCell ref="A18:J18"/>
    <mergeCell ref="A33:J33"/>
    <mergeCell ref="A32:J32"/>
    <mergeCell ref="A31:J31"/>
    <mergeCell ref="A30:J30"/>
    <mergeCell ref="A29:J29"/>
    <mergeCell ref="A28:J28"/>
    <mergeCell ref="A27:J27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showRowColHeaders="0" zoomScaleNormal="100" zoomScaleSheetLayoutView="100" workbookViewId="0">
      <selection activeCell="K15" sqref="K15"/>
    </sheetView>
  </sheetViews>
  <sheetFormatPr defaultRowHeight="18.75" x14ac:dyDescent="0.4"/>
  <cols>
    <col min="1" max="1" width="10.625" customWidth="1"/>
    <col min="2" max="2" width="21.625" customWidth="1"/>
    <col min="3" max="4" width="7.375" customWidth="1"/>
    <col min="5" max="5" width="21.625" customWidth="1"/>
    <col min="6" max="6" width="12" customWidth="1"/>
  </cols>
  <sheetData>
    <row r="1" spans="1:9" ht="20.25" customHeight="1" x14ac:dyDescent="0.4">
      <c r="A1" s="100" t="s">
        <v>63</v>
      </c>
      <c r="B1" s="100"/>
      <c r="C1" s="17" t="s">
        <v>40</v>
      </c>
      <c r="D1" s="18"/>
      <c r="E1" t="s">
        <v>41</v>
      </c>
    </row>
    <row r="2" spans="1:9" x14ac:dyDescent="0.4">
      <c r="A2" s="16"/>
      <c r="B2" s="16"/>
    </row>
    <row r="4" spans="1:9" ht="18.75" customHeight="1" x14ac:dyDescent="0.4">
      <c r="B4" s="15"/>
      <c r="C4" s="101" t="s">
        <v>42</v>
      </c>
      <c r="D4" s="101"/>
      <c r="E4" s="102" t="s">
        <v>43</v>
      </c>
      <c r="F4" s="102"/>
    </row>
    <row r="5" spans="1:9" ht="18.75" customHeight="1" x14ac:dyDescent="0.4">
      <c r="B5" s="15"/>
      <c r="C5" s="101" t="s">
        <v>9</v>
      </c>
      <c r="D5" s="101"/>
      <c r="E5" s="102"/>
      <c r="F5" s="102"/>
    </row>
    <row r="6" spans="1:9" x14ac:dyDescent="0.4">
      <c r="A6" s="1"/>
      <c r="B6" s="1"/>
    </row>
    <row r="7" spans="1:9" ht="30" x14ac:dyDescent="0.4">
      <c r="A7" s="103" t="s">
        <v>10</v>
      </c>
      <c r="B7" s="103"/>
      <c r="C7" s="103"/>
      <c r="D7" s="103"/>
      <c r="E7" s="103"/>
      <c r="F7" s="103"/>
    </row>
    <row r="8" spans="1:9" ht="19.5" thickBot="1" x14ac:dyDescent="0.45"/>
    <row r="9" spans="1:9" ht="21.75" customHeight="1" thickBot="1" x14ac:dyDescent="0.45">
      <c r="A9" s="14" t="s">
        <v>11</v>
      </c>
      <c r="B9" s="104" t="s">
        <v>44</v>
      </c>
      <c r="C9" s="104"/>
      <c r="D9" s="104"/>
      <c r="E9" s="104"/>
      <c r="F9" s="104"/>
      <c r="G9" s="13"/>
      <c r="H9" s="13"/>
      <c r="I9" s="13"/>
    </row>
    <row r="10" spans="1:9" ht="20.25" thickBot="1" x14ac:dyDescent="0.45">
      <c r="A10" s="2"/>
      <c r="B10" s="2"/>
    </row>
    <row r="11" spans="1:9" ht="30" customHeight="1" thickBot="1" x14ac:dyDescent="0.45">
      <c r="A11" s="105" t="s">
        <v>12</v>
      </c>
      <c r="B11" s="106"/>
      <c r="C11" s="12" t="s">
        <v>13</v>
      </c>
      <c r="D11" s="12" t="s">
        <v>14</v>
      </c>
      <c r="E11" s="12" t="s">
        <v>15</v>
      </c>
      <c r="F11" s="12" t="s">
        <v>16</v>
      </c>
    </row>
    <row r="12" spans="1:9" ht="30" customHeight="1" thickBot="1" x14ac:dyDescent="0.45">
      <c r="A12" s="98" t="s">
        <v>17</v>
      </c>
      <c r="B12" s="99"/>
      <c r="C12" s="3" t="s">
        <v>18</v>
      </c>
      <c r="D12" s="3">
        <v>1</v>
      </c>
      <c r="E12" s="19">
        <v>672000</v>
      </c>
      <c r="F12" s="5" t="s">
        <v>19</v>
      </c>
    </row>
    <row r="13" spans="1:9" ht="30" customHeight="1" thickBot="1" x14ac:dyDescent="0.45">
      <c r="A13" s="98" t="s">
        <v>20</v>
      </c>
      <c r="B13" s="99"/>
      <c r="C13" s="3" t="s">
        <v>18</v>
      </c>
      <c r="D13" s="3">
        <v>1</v>
      </c>
      <c r="E13" s="19">
        <v>120000</v>
      </c>
      <c r="F13" s="5" t="s">
        <v>21</v>
      </c>
    </row>
    <row r="14" spans="1:9" ht="30" customHeight="1" thickBot="1" x14ac:dyDescent="0.45">
      <c r="A14" s="98" t="s">
        <v>22</v>
      </c>
      <c r="B14" s="99"/>
      <c r="C14" s="3" t="s">
        <v>18</v>
      </c>
      <c r="D14" s="3">
        <v>1</v>
      </c>
      <c r="E14" s="19">
        <v>95000</v>
      </c>
      <c r="F14" s="5" t="s">
        <v>23</v>
      </c>
    </row>
    <row r="15" spans="1:9" ht="30" customHeight="1" thickBot="1" x14ac:dyDescent="0.45">
      <c r="A15" s="98" t="s">
        <v>24</v>
      </c>
      <c r="B15" s="99"/>
      <c r="C15" s="3" t="s">
        <v>18</v>
      </c>
      <c r="D15" s="3">
        <v>1</v>
      </c>
      <c r="E15" s="19">
        <v>210000</v>
      </c>
      <c r="F15" s="5" t="s">
        <v>25</v>
      </c>
    </row>
    <row r="16" spans="1:9" ht="30" customHeight="1" thickBot="1" x14ac:dyDescent="0.45">
      <c r="A16" s="98" t="s">
        <v>26</v>
      </c>
      <c r="B16" s="99"/>
      <c r="C16" s="3" t="s">
        <v>18</v>
      </c>
      <c r="D16" s="3">
        <v>1</v>
      </c>
      <c r="E16" s="20">
        <v>100000</v>
      </c>
      <c r="F16" s="5" t="s">
        <v>27</v>
      </c>
    </row>
    <row r="17" spans="1:6" ht="30" customHeight="1" thickBot="1" x14ac:dyDescent="0.45">
      <c r="A17" s="111" t="s">
        <v>28</v>
      </c>
      <c r="B17" s="112"/>
      <c r="C17" s="4"/>
      <c r="D17" s="6"/>
      <c r="E17" s="21">
        <f>SUM(E12:E16)</f>
        <v>1197000</v>
      </c>
      <c r="F17" s="5" t="s">
        <v>66</v>
      </c>
    </row>
    <row r="18" spans="1:6" ht="30" customHeight="1" thickBot="1" x14ac:dyDescent="0.45">
      <c r="A18" s="111" t="s">
        <v>29</v>
      </c>
      <c r="B18" s="112"/>
      <c r="C18" s="4"/>
      <c r="D18" s="6"/>
      <c r="E18" s="21">
        <f>SUM(E19:E20)</f>
        <v>204000</v>
      </c>
      <c r="F18" s="5" t="s">
        <v>67</v>
      </c>
    </row>
    <row r="19" spans="1:6" ht="30" customHeight="1" thickBot="1" x14ac:dyDescent="0.45">
      <c r="A19" s="98" t="s">
        <v>30</v>
      </c>
      <c r="B19" s="99"/>
      <c r="C19" s="3" t="s">
        <v>18</v>
      </c>
      <c r="D19" s="3">
        <v>1</v>
      </c>
      <c r="E19" s="19">
        <v>120000</v>
      </c>
      <c r="F19" s="5" t="s">
        <v>31</v>
      </c>
    </row>
    <row r="20" spans="1:6" ht="30" customHeight="1" thickBot="1" x14ac:dyDescent="0.45">
      <c r="A20" s="98" t="s">
        <v>32</v>
      </c>
      <c r="B20" s="99"/>
      <c r="C20" s="3" t="s">
        <v>18</v>
      </c>
      <c r="D20" s="3">
        <v>1</v>
      </c>
      <c r="E20" s="22">
        <v>84000</v>
      </c>
      <c r="F20" s="5" t="s">
        <v>33</v>
      </c>
    </row>
    <row r="21" spans="1:6" ht="30" customHeight="1" thickTop="1" thickBot="1" x14ac:dyDescent="0.45">
      <c r="A21" s="111" t="s">
        <v>34</v>
      </c>
      <c r="B21" s="112"/>
      <c r="C21" s="3" t="s">
        <v>18</v>
      </c>
      <c r="D21" s="23">
        <v>1</v>
      </c>
      <c r="E21" s="24">
        <v>339000</v>
      </c>
      <c r="F21" s="5" t="s">
        <v>64</v>
      </c>
    </row>
    <row r="22" spans="1:6" ht="30" customHeight="1" thickTop="1" thickBot="1" x14ac:dyDescent="0.45">
      <c r="A22" s="107" t="s">
        <v>35</v>
      </c>
      <c r="B22" s="108"/>
      <c r="C22" s="7" t="s">
        <v>18</v>
      </c>
      <c r="D22" s="25">
        <v>1</v>
      </c>
      <c r="E22" s="24">
        <v>260000</v>
      </c>
      <c r="F22" s="8" t="s">
        <v>65</v>
      </c>
    </row>
    <row r="23" spans="1:6" ht="30" customHeight="1" thickTop="1" thickBot="1" x14ac:dyDescent="0.45">
      <c r="A23" s="109" t="s">
        <v>36</v>
      </c>
      <c r="B23" s="110"/>
      <c r="C23" s="7"/>
      <c r="D23" s="9"/>
      <c r="E23" s="21">
        <f>SUM(E21:E22,E17:E18)</f>
        <v>2000000</v>
      </c>
      <c r="F23" s="10" t="s">
        <v>68</v>
      </c>
    </row>
    <row r="24" spans="1:6" ht="19.5" thickTop="1" x14ac:dyDescent="0.4">
      <c r="A24" s="11" t="s">
        <v>37</v>
      </c>
      <c r="B24" s="11"/>
    </row>
    <row r="25" spans="1:6" x14ac:dyDescent="0.4">
      <c r="A25" s="11" t="s">
        <v>38</v>
      </c>
      <c r="B25" s="11"/>
    </row>
    <row r="26" spans="1:6" x14ac:dyDescent="0.4">
      <c r="A26" s="11" t="s">
        <v>39</v>
      </c>
      <c r="B26" s="11"/>
    </row>
  </sheetData>
  <sheetProtection password="C1B8" sheet="1" objects="1" scenarios="1"/>
  <mergeCells count="20">
    <mergeCell ref="A22:B22"/>
    <mergeCell ref="A23:B23"/>
    <mergeCell ref="A16:B16"/>
    <mergeCell ref="A17:B17"/>
    <mergeCell ref="A18:B18"/>
    <mergeCell ref="A19:B19"/>
    <mergeCell ref="A20:B20"/>
    <mergeCell ref="A21:B21"/>
    <mergeCell ref="A15:B15"/>
    <mergeCell ref="A1:B1"/>
    <mergeCell ref="C4:D4"/>
    <mergeCell ref="E4:F4"/>
    <mergeCell ref="C5:D5"/>
    <mergeCell ref="E5:F5"/>
    <mergeCell ref="A7:F7"/>
    <mergeCell ref="B9:F9"/>
    <mergeCell ref="A11:B11"/>
    <mergeCell ref="A12:B12"/>
    <mergeCell ref="A13:B13"/>
    <mergeCell ref="A14:B14"/>
  </mergeCells>
  <phoneticPr fontId="1"/>
  <pageMargins left="0.78740157480314965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内訳明細書</vt:lpstr>
      <vt:lpstr>注意事項</vt:lpstr>
      <vt:lpstr>内訳明細書記載例</vt:lpstr>
      <vt:lpstr>内訳明細書!Print_Area</vt:lpstr>
      <vt:lpstr>内訳明細書記載例!Print_Area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竹中　逸人</dc:creator>
  <cp:lastModifiedBy>細谷 圭一</cp:lastModifiedBy>
  <cp:lastPrinted>2021-08-13T00:06:13Z</cp:lastPrinted>
  <dcterms:created xsi:type="dcterms:W3CDTF">2018-08-07T01:00:32Z</dcterms:created>
  <dcterms:modified xsi:type="dcterms:W3CDTF">2024-06-04T00:27:59Z</dcterms:modified>
</cp:coreProperties>
</file>